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nikss\OneDrive\Dators\Datu_masivs\"/>
    </mc:Choice>
  </mc:AlternateContent>
  <xr:revisionPtr revIDLastSave="0" documentId="13_ncr:1_{74C11E4E-16DA-46FB-9A03-F3AA6688CEEB}" xr6:coauthVersionLast="47" xr6:coauthVersionMax="47" xr10:uidLastSave="{00000000-0000-0000-0000-000000000000}"/>
  <bookViews>
    <workbookView xWindow="-108" yWindow="-108" windowWidth="23256" windowHeight="12456" tabRatio="751" xr2:uid="{00000000-000D-0000-FFFF-FFFF00000000}"/>
  </bookViews>
  <sheets>
    <sheet name="Saturs" sheetId="1" r:id="rId1"/>
    <sheet name="1_Iedz_sk_un_%_izm_2000-2023" sheetId="2" r:id="rId2"/>
    <sheet name="2_Iedz_sk_izm_iemesli_2000-2023" sheetId="4" r:id="rId3"/>
    <sheet name="3_Iedz_vecumsastavs_2000-2023" sheetId="5" r:id="rId4"/>
    <sheet name="4_Novec_indekss_2000-2023" sheetId="6" r:id="rId5"/>
    <sheet name="5_Iedz_vid_vec_un_izm_2000-2023" sheetId="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9" i="6" l="1"/>
  <c r="T27" i="6"/>
  <c r="R27" i="6"/>
  <c r="W27" i="6" s="1"/>
  <c r="N27" i="6"/>
  <c r="U27" i="6" s="1"/>
  <c r="T26" i="6"/>
  <c r="Q26" i="6"/>
  <c r="Q29" i="6" s="1"/>
  <c r="P26" i="6"/>
  <c r="O26" i="6"/>
  <c r="M26" i="6"/>
  <c r="L26" i="6"/>
  <c r="L29" i="6" s="1"/>
  <c r="K26" i="6"/>
  <c r="K28" i="6" s="1"/>
  <c r="T25" i="6"/>
  <c r="R25" i="6"/>
  <c r="N25" i="6"/>
  <c r="U25" i="6" s="1"/>
  <c r="T24" i="6"/>
  <c r="R24" i="6"/>
  <c r="S24" i="6" s="1"/>
  <c r="N24" i="6"/>
  <c r="U24" i="6" s="1"/>
  <c r="T23" i="6"/>
  <c r="R23" i="6"/>
  <c r="S23" i="6" s="1"/>
  <c r="N23" i="6"/>
  <c r="U23" i="6" s="1"/>
  <c r="T22" i="6"/>
  <c r="R22" i="6"/>
  <c r="V22" i="6" s="1"/>
  <c r="N22" i="6"/>
  <c r="U22" i="6" s="1"/>
  <c r="T21" i="6"/>
  <c r="R21" i="6"/>
  <c r="N21" i="6"/>
  <c r="U21" i="6" s="1"/>
  <c r="T20" i="6"/>
  <c r="R20" i="6"/>
  <c r="S20" i="6" s="1"/>
  <c r="N20" i="6"/>
  <c r="U20" i="6" s="1"/>
  <c r="T19" i="6"/>
  <c r="R19" i="6"/>
  <c r="S19" i="6" s="1"/>
  <c r="N19" i="6"/>
  <c r="U19" i="6" s="1"/>
  <c r="T18" i="6"/>
  <c r="R18" i="6"/>
  <c r="V18" i="6" s="1"/>
  <c r="N18" i="6"/>
  <c r="U18" i="6" s="1"/>
  <c r="T17" i="6"/>
  <c r="R17" i="6"/>
  <c r="N17" i="6"/>
  <c r="U17" i="6" s="1"/>
  <c r="T16" i="6"/>
  <c r="R16" i="6"/>
  <c r="V16" i="6" s="1"/>
  <c r="N16" i="6"/>
  <c r="U16" i="6" s="1"/>
  <c r="T15" i="6"/>
  <c r="R15" i="6"/>
  <c r="S15" i="6" s="1"/>
  <c r="N15" i="6"/>
  <c r="U15" i="6" s="1"/>
  <c r="T14" i="6"/>
  <c r="R14" i="6"/>
  <c r="V14" i="6" s="1"/>
  <c r="N14" i="6"/>
  <c r="U14" i="6" s="1"/>
  <c r="T13" i="6"/>
  <c r="R13" i="6"/>
  <c r="W13" i="6" s="1"/>
  <c r="N13" i="6"/>
  <c r="U13" i="6" s="1"/>
  <c r="T12" i="6"/>
  <c r="R12" i="6"/>
  <c r="N12" i="6"/>
  <c r="U12" i="6" s="1"/>
  <c r="W11" i="6"/>
  <c r="V11" i="6"/>
  <c r="T11" i="6"/>
  <c r="R11" i="6"/>
  <c r="S11" i="6" s="1"/>
  <c r="N11" i="6"/>
  <c r="U11" i="6" s="1"/>
  <c r="T10" i="6"/>
  <c r="R10" i="6"/>
  <c r="S10" i="6" s="1"/>
  <c r="N10" i="6"/>
  <c r="U10" i="6" s="1"/>
  <c r="T9" i="6"/>
  <c r="R9" i="6"/>
  <c r="S9" i="6" s="1"/>
  <c r="N9" i="6"/>
  <c r="U9" i="6" s="1"/>
  <c r="T8" i="6"/>
  <c r="R8" i="6"/>
  <c r="S8" i="6" s="1"/>
  <c r="N8" i="6"/>
  <c r="U8" i="6" s="1"/>
  <c r="T7" i="6"/>
  <c r="R7" i="6"/>
  <c r="W7" i="6" s="1"/>
  <c r="N7" i="6"/>
  <c r="U7" i="6" s="1"/>
  <c r="T6" i="6"/>
  <c r="R6" i="6"/>
  <c r="S6" i="6" s="1"/>
  <c r="N6" i="6"/>
  <c r="U6" i="6" s="1"/>
  <c r="T5" i="6"/>
  <c r="R5" i="6"/>
  <c r="S5" i="6" s="1"/>
  <c r="N5" i="6"/>
  <c r="U5" i="6" s="1"/>
  <c r="T4" i="6"/>
  <c r="R4" i="6"/>
  <c r="S4" i="6" s="1"/>
  <c r="N4" i="6"/>
  <c r="U4" i="6" s="1"/>
  <c r="W3" i="6"/>
  <c r="T3" i="6"/>
  <c r="R3" i="6"/>
  <c r="V3" i="6" s="1"/>
  <c r="N3" i="6"/>
  <c r="U3" i="6" s="1"/>
  <c r="T2" i="6"/>
  <c r="R2" i="6"/>
  <c r="S2" i="6" s="1"/>
  <c r="N2" i="6"/>
  <c r="U2" i="6" s="1"/>
  <c r="AI29" i="5"/>
  <c r="AD29" i="5"/>
  <c r="Y29" i="5"/>
  <c r="AL27" i="5"/>
  <c r="AK27" i="5"/>
  <c r="AJ27" i="5"/>
  <c r="AI27" i="5"/>
  <c r="AH27" i="5"/>
  <c r="AG27" i="5"/>
  <c r="AF27" i="5"/>
  <c r="AE27" i="5"/>
  <c r="AD27" i="5"/>
  <c r="AC27" i="5"/>
  <c r="AB27" i="5"/>
  <c r="AA27" i="5"/>
  <c r="Z27" i="5"/>
  <c r="Y27" i="5"/>
  <c r="X27" i="5"/>
  <c r="K27" i="5"/>
  <c r="J27" i="5"/>
  <c r="I27" i="5"/>
  <c r="H27" i="5"/>
  <c r="G27" i="5"/>
  <c r="AI26" i="5"/>
  <c r="AD26" i="5"/>
  <c r="Y26" i="5"/>
  <c r="W26" i="5"/>
  <c r="AH26" i="5" s="1"/>
  <c r="V26" i="5"/>
  <c r="V29" i="5" s="1"/>
  <c r="U26" i="5"/>
  <c r="U29" i="5" s="1"/>
  <c r="T26" i="5"/>
  <c r="T29" i="5" s="1"/>
  <c r="S26" i="5"/>
  <c r="S29" i="5" s="1"/>
  <c r="R26" i="5"/>
  <c r="R29" i="5" s="1"/>
  <c r="Z29" i="5" s="1"/>
  <c r="F26" i="5"/>
  <c r="E26" i="5"/>
  <c r="E29" i="5" s="1"/>
  <c r="D26" i="5"/>
  <c r="D29" i="5" s="1"/>
  <c r="D30" i="5" s="1"/>
  <c r="C26" i="5"/>
  <c r="C29" i="5" s="1"/>
  <c r="C30" i="5" s="1"/>
  <c r="AL25" i="5"/>
  <c r="AK25" i="5"/>
  <c r="AJ25" i="5"/>
  <c r="AI25" i="5"/>
  <c r="AH25" i="5"/>
  <c r="AG25" i="5"/>
  <c r="AF25" i="5"/>
  <c r="AE25" i="5"/>
  <c r="AD25" i="5"/>
  <c r="AC25" i="5"/>
  <c r="AB25" i="5"/>
  <c r="AA25" i="5"/>
  <c r="Z25" i="5"/>
  <c r="Y25" i="5"/>
  <c r="X25" i="5"/>
  <c r="K25" i="5"/>
  <c r="J25" i="5"/>
  <c r="I25" i="5"/>
  <c r="H25" i="5"/>
  <c r="G25" i="5"/>
  <c r="AL24" i="5"/>
  <c r="AK24" i="5"/>
  <c r="AJ24" i="5"/>
  <c r="AI24" i="5"/>
  <c r="AH24" i="5"/>
  <c r="AG24" i="5"/>
  <c r="AF24" i="5"/>
  <c r="AE24" i="5"/>
  <c r="AD24" i="5"/>
  <c r="AC24" i="5"/>
  <c r="AB24" i="5"/>
  <c r="AA24" i="5"/>
  <c r="Z24" i="5"/>
  <c r="Y24" i="5"/>
  <c r="X24" i="5"/>
  <c r="K24" i="5"/>
  <c r="J24" i="5"/>
  <c r="I24" i="5"/>
  <c r="H24" i="5"/>
  <c r="G24" i="5"/>
  <c r="AL23" i="5"/>
  <c r="AK23" i="5"/>
  <c r="AJ23" i="5"/>
  <c r="AI23" i="5"/>
  <c r="AH23" i="5"/>
  <c r="AG23" i="5"/>
  <c r="AF23" i="5"/>
  <c r="AE23" i="5"/>
  <c r="AD23" i="5"/>
  <c r="AC23" i="5"/>
  <c r="AB23" i="5"/>
  <c r="AA23" i="5"/>
  <c r="Z23" i="5"/>
  <c r="Y23" i="5"/>
  <c r="X23" i="5"/>
  <c r="K23" i="5"/>
  <c r="J23" i="5"/>
  <c r="I23" i="5"/>
  <c r="H23" i="5"/>
  <c r="G23" i="5"/>
  <c r="AL22" i="5"/>
  <c r="AK22" i="5"/>
  <c r="AJ22" i="5"/>
  <c r="AI22" i="5"/>
  <c r="AH22" i="5"/>
  <c r="AG22" i="5"/>
  <c r="AF22" i="5"/>
  <c r="AE22" i="5"/>
  <c r="AD22" i="5"/>
  <c r="AC22" i="5"/>
  <c r="AB22" i="5"/>
  <c r="AA22" i="5"/>
  <c r="Z22" i="5"/>
  <c r="Y22" i="5"/>
  <c r="X22" i="5"/>
  <c r="K22" i="5"/>
  <c r="J22" i="5"/>
  <c r="I22" i="5"/>
  <c r="H22" i="5"/>
  <c r="G22" i="5"/>
  <c r="AL21" i="5"/>
  <c r="AK21" i="5"/>
  <c r="AJ21" i="5"/>
  <c r="AI21" i="5"/>
  <c r="AH21" i="5"/>
  <c r="AG21" i="5"/>
  <c r="AF21" i="5"/>
  <c r="AE21" i="5"/>
  <c r="AD21" i="5"/>
  <c r="AC21" i="5"/>
  <c r="AB21" i="5"/>
  <c r="AA21" i="5"/>
  <c r="Z21" i="5"/>
  <c r="Y21" i="5"/>
  <c r="X21" i="5"/>
  <c r="K21" i="5"/>
  <c r="J21" i="5"/>
  <c r="I21" i="5"/>
  <c r="H21" i="5"/>
  <c r="G21" i="5"/>
  <c r="AL20" i="5"/>
  <c r="AK20" i="5"/>
  <c r="AJ20" i="5"/>
  <c r="AI20" i="5"/>
  <c r="AH20" i="5"/>
  <c r="AG20" i="5"/>
  <c r="AF20" i="5"/>
  <c r="AE20" i="5"/>
  <c r="AD20" i="5"/>
  <c r="AC20" i="5"/>
  <c r="AB20" i="5"/>
  <c r="AA20" i="5"/>
  <c r="Z20" i="5"/>
  <c r="Y20" i="5"/>
  <c r="X20" i="5"/>
  <c r="K20" i="5"/>
  <c r="J20" i="5"/>
  <c r="I20" i="5"/>
  <c r="H20" i="5"/>
  <c r="G20" i="5"/>
  <c r="AL19" i="5"/>
  <c r="AK19" i="5"/>
  <c r="AJ19" i="5"/>
  <c r="AI19" i="5"/>
  <c r="AH19" i="5"/>
  <c r="AG19" i="5"/>
  <c r="AF19" i="5"/>
  <c r="AE19" i="5"/>
  <c r="AD19" i="5"/>
  <c r="AC19" i="5"/>
  <c r="AB19" i="5"/>
  <c r="AA19" i="5"/>
  <c r="Z19" i="5"/>
  <c r="Y19" i="5"/>
  <c r="X19" i="5"/>
  <c r="K19" i="5"/>
  <c r="J19" i="5"/>
  <c r="I19" i="5"/>
  <c r="H19" i="5"/>
  <c r="G19" i="5"/>
  <c r="AL18" i="5"/>
  <c r="AK18" i="5"/>
  <c r="AJ18" i="5"/>
  <c r="AI18" i="5"/>
  <c r="AH18" i="5"/>
  <c r="AG18" i="5"/>
  <c r="AF18" i="5"/>
  <c r="AE18" i="5"/>
  <c r="AD18" i="5"/>
  <c r="AC18" i="5"/>
  <c r="AB18" i="5"/>
  <c r="AA18" i="5"/>
  <c r="Z18" i="5"/>
  <c r="Y18" i="5"/>
  <c r="X18" i="5"/>
  <c r="K18" i="5"/>
  <c r="J18" i="5"/>
  <c r="I18" i="5"/>
  <c r="H18" i="5"/>
  <c r="G18" i="5"/>
  <c r="AL17" i="5"/>
  <c r="AK17" i="5"/>
  <c r="AJ17" i="5"/>
  <c r="AI17" i="5"/>
  <c r="AH17" i="5"/>
  <c r="AG17" i="5"/>
  <c r="AF17" i="5"/>
  <c r="AE17" i="5"/>
  <c r="AD17" i="5"/>
  <c r="AC17" i="5"/>
  <c r="AB17" i="5"/>
  <c r="AA17" i="5"/>
  <c r="Z17" i="5"/>
  <c r="Y17" i="5"/>
  <c r="X17" i="5"/>
  <c r="K17" i="5"/>
  <c r="J17" i="5"/>
  <c r="I17" i="5"/>
  <c r="H17" i="5"/>
  <c r="G17" i="5"/>
  <c r="AL16" i="5"/>
  <c r="AK16" i="5"/>
  <c r="AJ16" i="5"/>
  <c r="AI16" i="5"/>
  <c r="AH16" i="5"/>
  <c r="AG16" i="5"/>
  <c r="AF16" i="5"/>
  <c r="AE16" i="5"/>
  <c r="AD16" i="5"/>
  <c r="AC16" i="5"/>
  <c r="AB16" i="5"/>
  <c r="AA16" i="5"/>
  <c r="Z16" i="5"/>
  <c r="Y16" i="5"/>
  <c r="X16" i="5"/>
  <c r="K16" i="5"/>
  <c r="J16" i="5"/>
  <c r="I16" i="5"/>
  <c r="H16" i="5"/>
  <c r="G16" i="5"/>
  <c r="AL15" i="5"/>
  <c r="AK15" i="5"/>
  <c r="AJ15" i="5"/>
  <c r="AI15" i="5"/>
  <c r="AH15" i="5"/>
  <c r="AG15" i="5"/>
  <c r="AF15" i="5"/>
  <c r="AE15" i="5"/>
  <c r="AD15" i="5"/>
  <c r="AC15" i="5"/>
  <c r="AB15" i="5"/>
  <c r="AA15" i="5"/>
  <c r="Z15" i="5"/>
  <c r="Y15" i="5"/>
  <c r="X15" i="5"/>
  <c r="K15" i="5"/>
  <c r="J15" i="5"/>
  <c r="I15" i="5"/>
  <c r="H15" i="5"/>
  <c r="G15" i="5"/>
  <c r="AL14" i="5"/>
  <c r="AK14" i="5"/>
  <c r="AJ14" i="5"/>
  <c r="AI14" i="5"/>
  <c r="AH14" i="5"/>
  <c r="AG14" i="5"/>
  <c r="AF14" i="5"/>
  <c r="AE14" i="5"/>
  <c r="AD14" i="5"/>
  <c r="AC14" i="5"/>
  <c r="AB14" i="5"/>
  <c r="AA14" i="5"/>
  <c r="Z14" i="5"/>
  <c r="Y14" i="5"/>
  <c r="X14" i="5"/>
  <c r="K14" i="5"/>
  <c r="J14" i="5"/>
  <c r="I14" i="5"/>
  <c r="H14" i="5"/>
  <c r="G14" i="5"/>
  <c r="AL13" i="5"/>
  <c r="AK13" i="5"/>
  <c r="AJ13" i="5"/>
  <c r="AI13" i="5"/>
  <c r="AH13" i="5"/>
  <c r="AG13" i="5"/>
  <c r="AF13" i="5"/>
  <c r="AE13" i="5"/>
  <c r="AD13" i="5"/>
  <c r="AC13" i="5"/>
  <c r="AB13" i="5"/>
  <c r="AA13" i="5"/>
  <c r="Z13" i="5"/>
  <c r="Y13" i="5"/>
  <c r="X13" i="5"/>
  <c r="K13" i="5"/>
  <c r="J13" i="5"/>
  <c r="I13" i="5"/>
  <c r="H13" i="5"/>
  <c r="G13" i="5"/>
  <c r="AL12" i="5"/>
  <c r="AK12" i="5"/>
  <c r="AJ12" i="5"/>
  <c r="AI12" i="5"/>
  <c r="AH12" i="5"/>
  <c r="AG12" i="5"/>
  <c r="AF12" i="5"/>
  <c r="AE12" i="5"/>
  <c r="AD12" i="5"/>
  <c r="AC12" i="5"/>
  <c r="AB12" i="5"/>
  <c r="AA12" i="5"/>
  <c r="Z12" i="5"/>
  <c r="Y12" i="5"/>
  <c r="X12" i="5"/>
  <c r="K12" i="5"/>
  <c r="J12" i="5"/>
  <c r="I12" i="5"/>
  <c r="H12" i="5"/>
  <c r="G12" i="5"/>
  <c r="AL11" i="5"/>
  <c r="AK11" i="5"/>
  <c r="AJ11" i="5"/>
  <c r="AI11" i="5"/>
  <c r="AH11" i="5"/>
  <c r="AG11" i="5"/>
  <c r="AF11" i="5"/>
  <c r="AE11" i="5"/>
  <c r="AD11" i="5"/>
  <c r="AC11" i="5"/>
  <c r="AB11" i="5"/>
  <c r="AA11" i="5"/>
  <c r="Z11" i="5"/>
  <c r="Y11" i="5"/>
  <c r="X11" i="5"/>
  <c r="K11" i="5"/>
  <c r="J11" i="5"/>
  <c r="I11" i="5"/>
  <c r="H11" i="5"/>
  <c r="G11" i="5"/>
  <c r="AL10" i="5"/>
  <c r="AK10" i="5"/>
  <c r="AJ10" i="5"/>
  <c r="AI10" i="5"/>
  <c r="AH10" i="5"/>
  <c r="AG10" i="5"/>
  <c r="AF10" i="5"/>
  <c r="AE10" i="5"/>
  <c r="AD10" i="5"/>
  <c r="AC10" i="5"/>
  <c r="AB10" i="5"/>
  <c r="AA10" i="5"/>
  <c r="Z10" i="5"/>
  <c r="Y10" i="5"/>
  <c r="X10" i="5"/>
  <c r="K10" i="5"/>
  <c r="J10" i="5"/>
  <c r="I10" i="5"/>
  <c r="H10" i="5"/>
  <c r="G10" i="5"/>
  <c r="AL9" i="5"/>
  <c r="AK9" i="5"/>
  <c r="AJ9" i="5"/>
  <c r="AI9" i="5"/>
  <c r="AH9" i="5"/>
  <c r="AG9" i="5"/>
  <c r="AF9" i="5"/>
  <c r="AE9" i="5"/>
  <c r="AD9" i="5"/>
  <c r="AC9" i="5"/>
  <c r="AB9" i="5"/>
  <c r="AA9" i="5"/>
  <c r="Z9" i="5"/>
  <c r="Y9" i="5"/>
  <c r="X9" i="5"/>
  <c r="K9" i="5"/>
  <c r="J9" i="5"/>
  <c r="I9" i="5"/>
  <c r="H9" i="5"/>
  <c r="G9" i="5"/>
  <c r="AL8" i="5"/>
  <c r="AK8" i="5"/>
  <c r="AJ8" i="5"/>
  <c r="AI8" i="5"/>
  <c r="AH8" i="5"/>
  <c r="AG8" i="5"/>
  <c r="AF8" i="5"/>
  <c r="AE8" i="5"/>
  <c r="AD8" i="5"/>
  <c r="AC8" i="5"/>
  <c r="AB8" i="5"/>
  <c r="AA8" i="5"/>
  <c r="Z8" i="5"/>
  <c r="Y8" i="5"/>
  <c r="X8" i="5"/>
  <c r="K8" i="5"/>
  <c r="J8" i="5"/>
  <c r="I8" i="5"/>
  <c r="H8" i="5"/>
  <c r="G8" i="5"/>
  <c r="AL7" i="5"/>
  <c r="AK7" i="5"/>
  <c r="AJ7" i="5"/>
  <c r="AI7" i="5"/>
  <c r="AH7" i="5"/>
  <c r="AG7" i="5"/>
  <c r="AF7" i="5"/>
  <c r="AE7" i="5"/>
  <c r="AD7" i="5"/>
  <c r="AC7" i="5"/>
  <c r="AB7" i="5"/>
  <c r="AA7" i="5"/>
  <c r="Z7" i="5"/>
  <c r="Y7" i="5"/>
  <c r="X7" i="5"/>
  <c r="K7" i="5"/>
  <c r="J7" i="5"/>
  <c r="I7" i="5"/>
  <c r="H7" i="5"/>
  <c r="G7" i="5"/>
  <c r="AL6" i="5"/>
  <c r="AK6" i="5"/>
  <c r="AJ6" i="5"/>
  <c r="AI6" i="5"/>
  <c r="AH6" i="5"/>
  <c r="AG6" i="5"/>
  <c r="AF6" i="5"/>
  <c r="AE6" i="5"/>
  <c r="AD6" i="5"/>
  <c r="AC6" i="5"/>
  <c r="AB6" i="5"/>
  <c r="AA6" i="5"/>
  <c r="Z6" i="5"/>
  <c r="Y6" i="5"/>
  <c r="X6" i="5"/>
  <c r="K6" i="5"/>
  <c r="J6" i="5"/>
  <c r="I6" i="5"/>
  <c r="H6" i="5"/>
  <c r="G6" i="5"/>
  <c r="AL5" i="5"/>
  <c r="AK5" i="5"/>
  <c r="AJ5" i="5"/>
  <c r="AI5" i="5"/>
  <c r="AH5" i="5"/>
  <c r="AG5" i="5"/>
  <c r="AF5" i="5"/>
  <c r="AE5" i="5"/>
  <c r="AD5" i="5"/>
  <c r="AC5" i="5"/>
  <c r="AB5" i="5"/>
  <c r="AA5" i="5"/>
  <c r="Z5" i="5"/>
  <c r="Y5" i="5"/>
  <c r="X5" i="5"/>
  <c r="K5" i="5"/>
  <c r="J5" i="5"/>
  <c r="I5" i="5"/>
  <c r="H5" i="5"/>
  <c r="G5" i="5"/>
  <c r="AL4" i="5"/>
  <c r="AK4" i="5"/>
  <c r="AJ4" i="5"/>
  <c r="AI4" i="5"/>
  <c r="AH4" i="5"/>
  <c r="AG4" i="5"/>
  <c r="AF4" i="5"/>
  <c r="AE4" i="5"/>
  <c r="AD4" i="5"/>
  <c r="AC4" i="5"/>
  <c r="AB4" i="5"/>
  <c r="AA4" i="5"/>
  <c r="Z4" i="5"/>
  <c r="Y4" i="5"/>
  <c r="X4" i="5"/>
  <c r="K4" i="5"/>
  <c r="J4" i="5"/>
  <c r="I4" i="5"/>
  <c r="H4" i="5"/>
  <c r="G4" i="5"/>
  <c r="AL3" i="5"/>
  <c r="AK3" i="5"/>
  <c r="AJ3" i="5"/>
  <c r="AI3" i="5"/>
  <c r="AH3" i="5"/>
  <c r="AG3" i="5"/>
  <c r="AF3" i="5"/>
  <c r="AE3" i="5"/>
  <c r="AD3" i="5"/>
  <c r="AC3" i="5"/>
  <c r="AB3" i="5"/>
  <c r="AA3" i="5"/>
  <c r="Z3" i="5"/>
  <c r="Y3" i="5"/>
  <c r="X3" i="5"/>
  <c r="K3" i="5"/>
  <c r="J3" i="5"/>
  <c r="I3" i="5"/>
  <c r="H3" i="5"/>
  <c r="G3" i="5"/>
  <c r="AL2" i="5"/>
  <c r="AK2" i="5"/>
  <c r="AJ2" i="5"/>
  <c r="AI2" i="5"/>
  <c r="AH2" i="5"/>
  <c r="AG2" i="5"/>
  <c r="AF2" i="5"/>
  <c r="AE2" i="5"/>
  <c r="AD2" i="5"/>
  <c r="AC2" i="5"/>
  <c r="AB2" i="5"/>
  <c r="AA2" i="5"/>
  <c r="Z2" i="5"/>
  <c r="Y2" i="5"/>
  <c r="X2" i="5"/>
  <c r="K2" i="5"/>
  <c r="J2" i="5"/>
  <c r="I2" i="5"/>
  <c r="H2" i="5"/>
  <c r="G2" i="5"/>
  <c r="AJ26" i="5" l="1"/>
  <c r="AL26" i="5"/>
  <c r="K26" i="5"/>
  <c r="K28" i="5" s="1"/>
  <c r="E28" i="5"/>
  <c r="F28" i="5"/>
  <c r="I26" i="5"/>
  <c r="I29" i="5" s="1"/>
  <c r="I30" i="5" s="1"/>
  <c r="W23" i="6"/>
  <c r="W21" i="6"/>
  <c r="S3" i="6"/>
  <c r="L28" i="6"/>
  <c r="N26" i="6"/>
  <c r="U26" i="6" s="1"/>
  <c r="X26" i="5"/>
  <c r="W28" i="5"/>
  <c r="R28" i="5"/>
  <c r="Z26" i="5"/>
  <c r="F29" i="5"/>
  <c r="F30" i="5" s="1"/>
  <c r="G26" i="5"/>
  <c r="G29" i="5" s="1"/>
  <c r="G30" i="5" s="1"/>
  <c r="H26" i="5"/>
  <c r="H29" i="5" s="1"/>
  <c r="H30" i="5" s="1"/>
  <c r="AF26" i="5"/>
  <c r="W29" i="5"/>
  <c r="AL29" i="5" s="1"/>
  <c r="L30" i="6"/>
  <c r="V2" i="6"/>
  <c r="W12" i="6"/>
  <c r="K29" i="6"/>
  <c r="K30" i="6" s="1"/>
  <c r="V7" i="6"/>
  <c r="S7" i="6"/>
  <c r="W17" i="6"/>
  <c r="W15" i="6"/>
  <c r="V6" i="6"/>
  <c r="W19" i="6"/>
  <c r="S27" i="6"/>
  <c r="W2" i="6"/>
  <c r="W14" i="6"/>
  <c r="W6" i="6"/>
  <c r="V27" i="6"/>
  <c r="V10" i="6"/>
  <c r="W10" i="6"/>
  <c r="V15" i="6"/>
  <c r="W22" i="6"/>
  <c r="V19" i="6"/>
  <c r="W18" i="6"/>
  <c r="V23" i="6"/>
  <c r="W25" i="6"/>
  <c r="Q30" i="6"/>
  <c r="S12" i="6"/>
  <c r="M28" i="6"/>
  <c r="V8" i="6"/>
  <c r="S13" i="6"/>
  <c r="S21" i="6"/>
  <c r="V24" i="6"/>
  <c r="S25" i="6"/>
  <c r="O28" i="6"/>
  <c r="W16" i="6"/>
  <c r="W24" i="6"/>
  <c r="Q28" i="6"/>
  <c r="V5" i="6"/>
  <c r="V9" i="6"/>
  <c r="V13" i="6"/>
  <c r="S14" i="6"/>
  <c r="V17" i="6"/>
  <c r="S18" i="6"/>
  <c r="V21" i="6"/>
  <c r="S22" i="6"/>
  <c r="V25" i="6"/>
  <c r="S16" i="6"/>
  <c r="V4" i="6"/>
  <c r="V12" i="6"/>
  <c r="S17" i="6"/>
  <c r="V20" i="6"/>
  <c r="W8" i="6"/>
  <c r="W20" i="6"/>
  <c r="P28" i="6"/>
  <c r="M29" i="6"/>
  <c r="W5" i="6"/>
  <c r="W9" i="6"/>
  <c r="O29" i="6"/>
  <c r="R26" i="6"/>
  <c r="W4" i="6"/>
  <c r="P29" i="6"/>
  <c r="V30" i="5"/>
  <c r="AC29" i="5"/>
  <c r="AG29" i="5"/>
  <c r="AF29" i="5"/>
  <c r="S30" i="5"/>
  <c r="AE29" i="5"/>
  <c r="E30" i="5"/>
  <c r="J29" i="5"/>
  <c r="T30" i="5"/>
  <c r="AJ29" i="5"/>
  <c r="AB29" i="5"/>
  <c r="U30" i="5"/>
  <c r="AA29" i="5"/>
  <c r="X29" i="5"/>
  <c r="AA26" i="5"/>
  <c r="AB26" i="5"/>
  <c r="S28" i="5"/>
  <c r="AC26" i="5"/>
  <c r="T28" i="5"/>
  <c r="C28" i="5"/>
  <c r="U28" i="5"/>
  <c r="AE26" i="5"/>
  <c r="D28" i="5"/>
  <c r="V28" i="5"/>
  <c r="R30" i="5"/>
  <c r="AK26" i="5"/>
  <c r="J26" i="5"/>
  <c r="J28" i="5" s="1"/>
  <c r="AG26" i="5"/>
  <c r="K29" i="5" l="1"/>
  <c r="AK29" i="5"/>
  <c r="AH29" i="5"/>
  <c r="I28" i="5"/>
  <c r="J30" i="5"/>
  <c r="K30" i="5"/>
  <c r="W30" i="5"/>
  <c r="G28" i="5"/>
  <c r="H28" i="5"/>
  <c r="W26" i="6"/>
  <c r="V26" i="6"/>
  <c r="S26" i="6"/>
  <c r="O30" i="6"/>
  <c r="R29" i="6"/>
  <c r="M30" i="6"/>
  <c r="N29" i="6"/>
  <c r="U29" i="6" s="1"/>
  <c r="P30" i="6"/>
  <c r="V29" i="6" l="1"/>
  <c r="S29" i="6"/>
  <c r="W29" i="6"/>
  <c r="F16" i="4" l="1"/>
  <c r="E16" i="4"/>
  <c r="D16" i="4"/>
  <c r="C16" i="4"/>
  <c r="B16" i="4"/>
  <c r="F15" i="4"/>
  <c r="E15" i="4"/>
  <c r="D15" i="4"/>
  <c r="C15" i="4"/>
  <c r="B15" i="4"/>
  <c r="F14" i="4"/>
  <c r="E14" i="4"/>
  <c r="D14" i="4"/>
  <c r="C14" i="4"/>
  <c r="B14" i="4"/>
  <c r="N8" i="4"/>
  <c r="M8" i="4"/>
  <c r="L8" i="4"/>
  <c r="K8" i="4"/>
  <c r="J8" i="4"/>
  <c r="N7" i="4"/>
  <c r="M7" i="4"/>
  <c r="L7" i="4"/>
  <c r="K7" i="4"/>
  <c r="J7" i="4"/>
  <c r="N6" i="4"/>
  <c r="M6" i="4"/>
  <c r="L6" i="4"/>
  <c r="K6" i="4"/>
  <c r="J6" i="4"/>
  <c r="N5" i="4"/>
  <c r="M5" i="4"/>
  <c r="L5" i="4"/>
  <c r="K5" i="4"/>
  <c r="J5" i="4"/>
  <c r="N4" i="4"/>
  <c r="M4" i="4"/>
  <c r="L4" i="4"/>
  <c r="K4" i="4"/>
  <c r="J4" i="4"/>
  <c r="N3" i="4"/>
  <c r="M3" i="4"/>
  <c r="L3" i="4"/>
  <c r="K3" i="4"/>
  <c r="J3" i="4"/>
  <c r="N2" i="4"/>
  <c r="M2" i="4"/>
  <c r="L2" i="4"/>
  <c r="K2" i="4"/>
  <c r="J2" i="4"/>
  <c r="H25" i="3" l="1"/>
  <c r="G25" i="3"/>
  <c r="F25" i="3"/>
  <c r="H24" i="3"/>
  <c r="G24" i="3"/>
  <c r="F24" i="3"/>
  <c r="H23" i="3"/>
  <c r="G23" i="3"/>
  <c r="F23" i="3"/>
  <c r="H22" i="3"/>
  <c r="G22" i="3"/>
  <c r="F22" i="3"/>
  <c r="H21" i="3"/>
  <c r="G21" i="3"/>
  <c r="F21" i="3"/>
  <c r="H20" i="3"/>
  <c r="G20" i="3"/>
  <c r="F20" i="3"/>
  <c r="H19" i="3"/>
  <c r="G19" i="3"/>
  <c r="F19" i="3"/>
  <c r="H18" i="3"/>
  <c r="G18" i="3"/>
  <c r="F18" i="3"/>
  <c r="H17" i="3"/>
  <c r="G17" i="3"/>
  <c r="F17" i="3"/>
  <c r="H16" i="3"/>
  <c r="G16" i="3"/>
  <c r="F16" i="3"/>
  <c r="H15" i="3"/>
  <c r="G15" i="3"/>
  <c r="F15" i="3"/>
  <c r="H14" i="3"/>
  <c r="G14" i="3"/>
  <c r="F14" i="3"/>
  <c r="H13" i="3"/>
  <c r="G13" i="3"/>
  <c r="F13" i="3"/>
  <c r="H12" i="3"/>
  <c r="G12" i="3"/>
  <c r="F12" i="3"/>
  <c r="H11" i="3"/>
  <c r="G11" i="3"/>
  <c r="F11" i="3"/>
  <c r="H10" i="3"/>
  <c r="G10" i="3"/>
  <c r="F10" i="3"/>
  <c r="H9" i="3"/>
  <c r="G9" i="3"/>
  <c r="F9" i="3"/>
  <c r="H8" i="3"/>
  <c r="G8" i="3"/>
  <c r="F8" i="3"/>
  <c r="H7" i="3"/>
  <c r="G7" i="3"/>
  <c r="F7" i="3"/>
  <c r="H6" i="3"/>
  <c r="G6" i="3"/>
  <c r="F6" i="3"/>
  <c r="H5" i="3"/>
  <c r="G5" i="3"/>
  <c r="F5" i="3"/>
  <c r="H4" i="3"/>
  <c r="G4" i="3"/>
  <c r="F4" i="3"/>
  <c r="H3" i="3"/>
  <c r="G3" i="3"/>
  <c r="F3" i="3"/>
  <c r="H2" i="3"/>
  <c r="H26" i="3" s="1"/>
  <c r="G2" i="3"/>
  <c r="G26" i="3" s="1"/>
  <c r="F2" i="3"/>
  <c r="F26" i="3" s="1"/>
  <c r="H25" i="2"/>
  <c r="G25" i="2"/>
  <c r="H24" i="2"/>
  <c r="G24" i="2"/>
  <c r="H23" i="2"/>
  <c r="G23" i="2"/>
  <c r="G22" i="2"/>
  <c r="H22" i="2" s="1"/>
  <c r="G21" i="2"/>
  <c r="H21" i="2" s="1"/>
  <c r="H20" i="2"/>
  <c r="G20" i="2"/>
  <c r="G19" i="2"/>
  <c r="H19" i="2" s="1"/>
  <c r="G18" i="2"/>
  <c r="H18" i="2" s="1"/>
  <c r="G17" i="2"/>
  <c r="H17" i="2" s="1"/>
  <c r="H16" i="2"/>
  <c r="G16" i="2"/>
  <c r="H15" i="2"/>
  <c r="G15" i="2"/>
  <c r="H14" i="2"/>
  <c r="G14" i="2"/>
  <c r="G13" i="2"/>
  <c r="H13" i="2" s="1"/>
  <c r="G12" i="2"/>
  <c r="H12" i="2" s="1"/>
  <c r="G11" i="2"/>
  <c r="H11" i="2" s="1"/>
  <c r="H10" i="2"/>
  <c r="G10" i="2"/>
  <c r="H9" i="2"/>
  <c r="G9" i="2"/>
  <c r="H8" i="2"/>
  <c r="G8" i="2"/>
  <c r="G7" i="2"/>
  <c r="H7" i="2" s="1"/>
  <c r="G6" i="2"/>
  <c r="H6" i="2" s="1"/>
  <c r="G5" i="2"/>
  <c r="H5" i="2" s="1"/>
  <c r="H4" i="2"/>
  <c r="G4" i="2"/>
  <c r="H3" i="2"/>
  <c r="G3" i="2"/>
  <c r="H2" i="2"/>
  <c r="G2" i="2"/>
</calcChain>
</file>

<file path=xl/sharedStrings.xml><?xml version="1.0" encoding="utf-8"?>
<sst xmlns="http://schemas.openxmlformats.org/spreadsheetml/2006/main" count="401" uniqueCount="177">
  <si>
    <t>ATVK</t>
  </si>
  <si>
    <t>Ter</t>
  </si>
  <si>
    <t>Ch</t>
  </si>
  <si>
    <t>%</t>
  </si>
  <si>
    <t>LV0054470</t>
  </si>
  <si>
    <t>Jērcēnu pagasts</t>
  </si>
  <si>
    <t xml:space="preserve">https://stat.gov.lv/lv/statistikas-temas/iedzivotaji/iedzivotaju-skaits/tabulas/rig010-iedzivotaji-pec-dzimuma-un-vecuma </t>
  </si>
  <si>
    <t>LV0054550</t>
  </si>
  <si>
    <t>Plāņu pagasts</t>
  </si>
  <si>
    <t>LV0054230</t>
  </si>
  <si>
    <t>Strenči</t>
  </si>
  <si>
    <t>LV0054630</t>
  </si>
  <si>
    <t>Vecates pagasts</t>
  </si>
  <si>
    <t>LV0054440</t>
  </si>
  <si>
    <t>Ēveles pagasts</t>
  </si>
  <si>
    <t>LV0054590</t>
  </si>
  <si>
    <t>Skaņkalnes pagasts</t>
  </si>
  <si>
    <t>LV0054540</t>
  </si>
  <si>
    <t>Naukšēnu pagasts</t>
  </si>
  <si>
    <t>LV0054220</t>
  </si>
  <si>
    <t>Seda</t>
  </si>
  <si>
    <t>LV0054200</t>
  </si>
  <si>
    <t>Mazsalaca</t>
  </si>
  <si>
    <t>LV0054600</t>
  </si>
  <si>
    <t>Trikātas pagasts</t>
  </si>
  <si>
    <t>LV0054430</t>
  </si>
  <si>
    <t>Dikļu pagasts</t>
  </si>
  <si>
    <t>LV0054420</t>
  </si>
  <si>
    <t>Burtnieku pagasts</t>
  </si>
  <si>
    <t>LV0054570</t>
  </si>
  <si>
    <t>Rencēnu pagasts</t>
  </si>
  <si>
    <t>LV0054610</t>
  </si>
  <si>
    <t>Vaidavas pagasts</t>
  </si>
  <si>
    <t>LV0054210</t>
  </si>
  <si>
    <t>Rūjiena</t>
  </si>
  <si>
    <t>LV0054520</t>
  </si>
  <si>
    <t>Matīšu pagasts</t>
  </si>
  <si>
    <t>LV0054460</t>
  </si>
  <si>
    <t>Jeru pagasts</t>
  </si>
  <si>
    <t>LV0054400</t>
  </si>
  <si>
    <t>Bērzaines pagasts</t>
  </si>
  <si>
    <t>LV0054010</t>
  </si>
  <si>
    <t>Valmiera</t>
  </si>
  <si>
    <t>LV0054650</t>
  </si>
  <si>
    <t>Zilākalna pagasts</t>
  </si>
  <si>
    <t>LV0054410</t>
  </si>
  <si>
    <t>Brenguļu pagasts</t>
  </si>
  <si>
    <t>LV0054480</t>
  </si>
  <si>
    <t>Kauguru pagasts</t>
  </si>
  <si>
    <t>LV0054490</t>
  </si>
  <si>
    <t>Kocēnu pagasts</t>
  </si>
  <si>
    <t>LV0054620</t>
  </si>
  <si>
    <t>Valmieras pagasts</t>
  </si>
  <si>
    <t>Pasvītrojums nozīmē, ka teritoriālā vienība robežojas ar Valmieras pilsētu</t>
  </si>
  <si>
    <t>Pilsētu nosaukumi ir slīprakstā</t>
  </si>
  <si>
    <t>Ch norāda uz 2023. gada iedzīvotāju skaita attiecību pret 2000. gadu</t>
  </si>
  <si>
    <t>% nozīmē to, par cik procentiem ir sarucis konkrētās teritoriālās vienības iedzīvotāju skaits (attiecībā pret 2000. gadu)</t>
  </si>
  <si>
    <t>Izveidots izmantojot:</t>
  </si>
  <si>
    <t>2000</t>
  </si>
  <si>
    <t>2011</t>
  </si>
  <si>
    <t>2017</t>
  </si>
  <si>
    <t>2023</t>
  </si>
  <si>
    <t>Ch_00to23</t>
  </si>
  <si>
    <t>Ch_00to11</t>
  </si>
  <si>
    <t>Ch_11to23</t>
  </si>
  <si>
    <t>LV0054220 ..Seda</t>
  </si>
  <si>
    <t>LV0054200 ..Mazsalaca</t>
  </si>
  <si>
    <t>LV0054230 ..Strenči</t>
  </si>
  <si>
    <t>LV0054470 ..Jērcēnu pagasts</t>
  </si>
  <si>
    <t>LV0054210 ..Rūjiena</t>
  </si>
  <si>
    <t>LV0054440 ..Ēveles pagasts</t>
  </si>
  <si>
    <t>LV0054410 ..Brenguļu pagasts</t>
  </si>
  <si>
    <t>LV0054460 ..Jeru pagasts</t>
  </si>
  <si>
    <t>LV0054600 ..Trikātas pagasts</t>
  </si>
  <si>
    <t>LV0054550 ..Plāņu pagasts</t>
  </si>
  <si>
    <t>LV0054610 ..Vaidavas pagasts</t>
  </si>
  <si>
    <t>LV0054430 ..Dikļu pagasts</t>
  </si>
  <si>
    <t>LV0054420 ..Burtnieku pagasts</t>
  </si>
  <si>
    <t>LV0054630 ..Vecates pagasts</t>
  </si>
  <si>
    <t>LV0054010 Valmiera</t>
  </si>
  <si>
    <t>LV0054520 ..Matīšu pagasts</t>
  </si>
  <si>
    <t>LV0054650 ..Zilākalna pagasts</t>
  </si>
  <si>
    <t>LV0054540 ..Naukšēnu pagasts</t>
  </si>
  <si>
    <t>LV0054490 ..Kocēnu pagasts</t>
  </si>
  <si>
    <t>LV0054590 ..Skaņkalnes pagasts</t>
  </si>
  <si>
    <t>LV0054480 ..Kauguru pagasts</t>
  </si>
  <si>
    <t>LV0054570 ..Rencēnu pagasts</t>
  </si>
  <si>
    <t>LV0054400 ..Bērzaines pagasts</t>
  </si>
  <si>
    <t>LV0054620 ..Valmieras pagasts</t>
  </si>
  <si>
    <t>Avg_ch</t>
  </si>
  <si>
    <t>Teritorijas sarindotas sākot ar vidēji visvecākajām</t>
  </si>
  <si>
    <t>Failā ir apkopti Valmieras FUA teritoriju iedzīvotāju vidējā vecuma rādītāji un to izmaiņas</t>
  </si>
  <si>
    <t>Eksperimentālās statistikas aprēķināšanā izmanto jaunus datu avotus un metodes, cenšoties paplašināt statistikas klāstu vai detalizācijas līmeni atbilstoši lietotāju vajadzībām.
Jāatzīmē, ka eksperimentālās statistikas metodes nav nemainīgas, aprobētas un starptautiski saskaņotas un var tikt mainītas, lai pilnveidotu datu kvalitāti. CSP publicē eksperimentālo statistiku, lai saņemtu lietotāju atsauksmes, izvērtētu datu analītisko potenciālu, atbilstību realitātei un lietotāju vajadzībām.
CSP uzskata, ka arī eksperimentālo datu laikrindas var būt noderīgas lietotājiem un statistikas lietotāju viedoklis ir pamats lēmuma pieņemšanai par šīs statistikas iekļaušanu Oficiālās statistikas programmā. Publicējot eksperimentālo statistiku, CSP nodrošina datu lietotājiem jaunus informācijas avotus lēmumu pieņemšanai.</t>
  </si>
  <si>
    <t>Iedzīvotāju skaita aprēķins visos norādītajos periodos veikts, izmantojot ģeotelpiskos datus - adrešu punktu koordinātas un administratīvo teritoriju robežas atbilstoši Valsts zemes dienesta datiem 2024. gada 1. janvārī. Šādi samazinātas teritoriālo vienību robežu izmaiņu rezultātā radītās iedzīvotāju skaita svārstības attiecīgajā teritoriālajā vienībā vai administratīvajā teritorijā. Iedzīvotāji, kuru dzīvesvietas ziņu pēdējais aktualizēšanas iemesls ir dzīvesvietas reģistrācijas anulēšana, iekļauti tās administratīvās teritorijas iedzīvotāju skaitā, kurā iepriekš bija deklarēta vai reģistrēta šīs personas dzīvesvieta. Teritoriālo vienību un Rīgas apkaimju dalījumā šo personu dzīvesvieta norādīta kā nezināma.</t>
  </si>
  <si>
    <t>&lt;A HREF= https://stat.gov.lv/lv/metadati/8113-iedzivotaju-skaits-un-galvenie-demografiskie-raditaji-eksperimentala-statistika TARGET=_blank&gt;Metadati&lt;/A&gt;</t>
  </si>
  <si>
    <t>... = Trūkst datu, vai tie ir apšaubāmi</t>
  </si>
  <si>
    <t>Jēkabpils, Ogres un Valmieras valstspilsētas iekļautas arī attiecīgo novadu rādītājos.</t>
  </si>
  <si>
    <t>Sākot ar 2016. gadu, dati atspoguļo situāciju gada sākumā.</t>
  </si>
  <si>
    <t>Dati par blīvi apdzīvotām teritorijām un apkaimēm publicēti tikai teritorijās, kurās ir vairāk nekā 10 iedzīvotāju.</t>
  </si>
  <si>
    <t xml:space="preserve">Sākot ar 2024. gadu, statistisko reģionu teritorijas sakrīt ar plānošanas reģionu teritorijām. </t>
  </si>
  <si>
    <t xml:space="preserve"> &lt;A HREF= https://stat.gov.lv/lv/statistikas-temas/vide/dabas-resursi-geografiskas-zinas/publikacijas-un-infografikas/21408 TARGET=_blank&gt;Vairāk par statistiskajiem reģioniem.&lt;/A&gt;</t>
  </si>
  <si>
    <t>Laika periods:</t>
  </si>
  <si>
    <t>2000:</t>
  </si>
  <si>
    <t>Tautas skaitīšanas dati 31.03.2000.</t>
  </si>
  <si>
    <t>2011:</t>
  </si>
  <si>
    <t>Tautas skaitīšanas dati 01.03.2011.</t>
  </si>
  <si>
    <t>31.03.2000. --&gt; 01.01.2023.*</t>
  </si>
  <si>
    <t>01.03.2011. --&gt; 01.01.2023.*</t>
  </si>
  <si>
    <t>01.01.2017. --&gt; 01.01.2023.*</t>
  </si>
  <si>
    <t>01.03.2011. --&gt; 01.01.2017.*</t>
  </si>
  <si>
    <t>31.03.2000. --&gt; 01.01.2011.*</t>
  </si>
  <si>
    <t>Dzīvo tajā pašā teritorijā</t>
  </si>
  <si>
    <t>Pārcēlies uz citu teritoriju Latvijā</t>
  </si>
  <si>
    <t>Pārcēlies no citas teritorijas Latvijā</t>
  </si>
  <si>
    <t>Pārcēlies uz ārzemēm</t>
  </si>
  <si>
    <t>Ieradies no ārzemēm</t>
  </si>
  <si>
    <t>Dzimis</t>
  </si>
  <si>
    <t>Miris</t>
  </si>
  <si>
    <t>Kop_iedzsk</t>
  </si>
  <si>
    <t>Iekšzemes migrācijas saldo</t>
  </si>
  <si>
    <t>Starpvalstu migrācijas saldo</t>
  </si>
  <si>
    <t>Dabiskā kustība</t>
  </si>
  <si>
    <t>Izmantots izveidojot</t>
  </si>
  <si>
    <t xml:space="preserve">https://stat.gov.lv/lv/statistikas-temas/iedzivotaji/iedzivotaju-skaits/tabulas/rig050-iedzivotaju-skaita-izmainu-iemesli </t>
  </si>
  <si>
    <t>Ch00t023</t>
  </si>
  <si>
    <t>Ch00to11</t>
  </si>
  <si>
    <t>Ch11to23</t>
  </si>
  <si>
    <t>Ch11to17</t>
  </si>
  <si>
    <t>Ch17to23</t>
  </si>
  <si>
    <t>0-14g_2000</t>
  </si>
  <si>
    <t>15-64g_2000</t>
  </si>
  <si>
    <t>65 gadi un vairāk/-2000</t>
  </si>
  <si>
    <t>Ageing index 2000</t>
  </si>
  <si>
    <t>0-14g_2011</t>
  </si>
  <si>
    <t>15-64g_2011</t>
  </si>
  <si>
    <t>65 gadi un vairāk_2011</t>
  </si>
  <si>
    <t>Ageing index 2011</t>
  </si>
  <si>
    <t>0-14g_2017</t>
  </si>
  <si>
    <t>15-64g_2017</t>
  </si>
  <si>
    <t>65 gadi un vairāk/-2017</t>
  </si>
  <si>
    <t>Ageing index 2017</t>
  </si>
  <si>
    <t>0-14g_2023</t>
  </si>
  <si>
    <t>15-64g_2023</t>
  </si>
  <si>
    <t>65 gadi un vairāk/-2023</t>
  </si>
  <si>
    <t>Ageing index 2023</t>
  </si>
  <si>
    <t>AIch00to23</t>
  </si>
  <si>
    <t>AIch00to11</t>
  </si>
  <si>
    <t>AIch11to17</t>
  </si>
  <si>
    <t>AIch11to23</t>
  </si>
  <si>
    <t>AIch17to23</t>
  </si>
  <si>
    <t>0to14ch_00to23</t>
  </si>
  <si>
    <t>0to14ch00to11</t>
  </si>
  <si>
    <t>0to14ch_11to17</t>
  </si>
  <si>
    <t>0to14ch_11to23</t>
  </si>
  <si>
    <t>0to14ch17to23</t>
  </si>
  <si>
    <t>15to64ch_00to23</t>
  </si>
  <si>
    <t>15to64ch00to11</t>
  </si>
  <si>
    <t>15to64ch_11to17</t>
  </si>
  <si>
    <t>15to64ch11to23</t>
  </si>
  <si>
    <t>15to64ch17to23</t>
  </si>
  <si>
    <t>65andover_ch00to23</t>
  </si>
  <si>
    <t>65andover_ch00to11</t>
  </si>
  <si>
    <t>65andover_ch11to17</t>
  </si>
  <si>
    <t>65andover_ch17to23</t>
  </si>
  <si>
    <t>65andover_ch11to23</t>
  </si>
  <si>
    <t>Kopā</t>
  </si>
  <si>
    <t>Novada kopējais</t>
  </si>
  <si>
    <t>Hinterland</t>
  </si>
  <si>
    <r>
      <t xml:space="preserve">Novecošanās indekss (ang. </t>
    </r>
    <r>
      <rPr>
        <i/>
        <sz val="12"/>
        <color rgb="FF000000"/>
        <rFont val="Times New Roman"/>
        <family val="1"/>
      </rPr>
      <t>population ageing index</t>
    </r>
    <r>
      <rPr>
        <sz val="12"/>
        <color rgb="FF000000"/>
        <rFont val="Times New Roman"/>
        <family val="1"/>
      </rPr>
      <t xml:space="preserve">) ir koeficients, kas parāda pēcdarbspējas vecuma (šī pētījuma ievaros – vecuma grupa virs 64 gadiem) iedzīvotāju skaitu uz 100 pirmsdarbspējas vecuma (0-14 gadiem) iedzīvotājiem. </t>
    </r>
  </si>
  <si>
    <t>Example of demographic dataset for the Valmiera Functional Urban Area</t>
  </si>
  <si>
    <t>Projekts "Jauni risinājumi demogrāfijas un migrācijas procesu izpētē latviskas un eiropeiskas zināšanu sabiedrības attīstībai (DemomigPro)(VPP-LETONIKA-2021/ 4-0002)"</t>
  </si>
  <si>
    <t>Valmieras funkcionālā urbānā areāla (FUA) demogrāfiskais profils</t>
  </si>
  <si>
    <t xml:space="preserve"> Valmieras FUA iedzīvotāju skaits un iedzīvotāju skaita procentuālās (%) izmaiņas, 2000.-2023. gads</t>
  </si>
  <si>
    <t xml:space="preserve"> Valmieras FUA iedzīvotāju skaita izmaiņu iemesli, 2000.-2023. gads</t>
  </si>
  <si>
    <t xml:space="preserve"> Valmieras FUA iedzīvotāju vecumsastāvs, 2000.-2023. gads</t>
  </si>
  <si>
    <t xml:space="preserve"> Valmieras FUA iedzīvotāju vidējais vecums un tā izmaiņas, 2000.-2023. gads</t>
  </si>
  <si>
    <t xml:space="preserve"> Valmieras FUA iedzīvotāju novecošanās indekss, 2000.-2023. gads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</si>
</sst>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_-;\-* #,##0.0_-;_-* &quot;-&quot;??_-;_-@_-"/>
    <numFmt numFmtId="166" formatCode="0.0"/>
  </numFmts>
  <fonts count="17" x14ac:knownFonts="1">
    <font>
      <sz val="11"/>
      <color theme="1"/>
      <name val="Calibri"/>
      <family val="2"/>
      <scheme val="minor"/>
    </font>
    <font>
      <sz val="11"/>
      <color theme="1"/>
      <name val="Aptos"/>
      <family val="2"/>
    </font>
    <font>
      <b/>
      <sz val="11"/>
      <color theme="1"/>
      <name val="Aptos"/>
      <family val="2"/>
    </font>
    <font>
      <u/>
      <sz val="11"/>
      <color theme="10"/>
      <name val="Calibri"/>
      <family val="2"/>
      <scheme val="minor"/>
    </font>
    <font>
      <sz val="11"/>
      <color theme="1"/>
      <name val="Calibri"/>
      <family val="2"/>
      <charset val="186"/>
      <scheme val="minor"/>
    </font>
    <font>
      <u/>
      <sz val="11"/>
      <color theme="10"/>
      <name val="Calibri"/>
      <family val="2"/>
      <charset val="186"/>
      <scheme val="minor"/>
    </font>
    <font>
      <i/>
      <sz val="11"/>
      <color theme="1"/>
      <name val="Calibri"/>
      <family val="2"/>
      <scheme val="minor"/>
    </font>
    <font>
      <u/>
      <sz val="11"/>
      <color theme="1"/>
      <name val="Calibri"/>
      <family val="2"/>
      <charset val="186"/>
      <scheme val="minor"/>
    </font>
    <font>
      <sz val="11"/>
      <color theme="1"/>
      <name val="Calibri"/>
      <family val="2"/>
      <scheme val="minor"/>
    </font>
    <font>
      <b/>
      <sz val="11"/>
      <color theme="1"/>
      <name val="Calibri"/>
      <family val="2"/>
      <scheme val="minor"/>
    </font>
    <font>
      <sz val="11"/>
      <color rgb="FF000000"/>
      <name val="Calibri"/>
      <family val="2"/>
    </font>
    <font>
      <sz val="11"/>
      <color rgb="FF000000"/>
      <name val="Times New Roman"/>
      <family val="1"/>
    </font>
    <font>
      <sz val="11"/>
      <name val="Calibri"/>
      <family val="2"/>
      <charset val="186"/>
      <scheme val="minor"/>
    </font>
    <font>
      <sz val="12"/>
      <color rgb="FF000000"/>
      <name val="Times New Roman"/>
      <family val="1"/>
    </font>
    <font>
      <i/>
      <sz val="12"/>
      <color rgb="FF000000"/>
      <name val="Times New Roman"/>
      <family val="1"/>
    </font>
    <font>
      <b/>
      <i/>
      <sz val="12"/>
      <color theme="1"/>
      <name val="Aptos"/>
      <family val="2"/>
    </font>
    <font>
      <sz val="10"/>
      <color theme="1"/>
      <name val="Aptos"/>
      <family val="2"/>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style="thin">
        <color theme="2" tint="-0.499984740745262"/>
      </right>
      <top/>
      <bottom style="thin">
        <color theme="2"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2" tint="-0.499984740745262"/>
      </bottom>
      <diagonal/>
    </border>
    <border>
      <left style="thin">
        <color indexed="64"/>
      </left>
      <right style="thin">
        <color indexed="64"/>
      </right>
      <top style="thin">
        <color theme="2" tint="-0.499984740745262"/>
      </top>
      <bottom style="thin">
        <color theme="2" tint="-0.499984740745262"/>
      </bottom>
      <diagonal/>
    </border>
    <border>
      <left style="thin">
        <color indexed="64"/>
      </left>
      <right style="thin">
        <color indexed="64"/>
      </right>
      <top style="thin">
        <color theme="2" tint="-0.499984740745262"/>
      </top>
      <bottom style="thin">
        <color indexed="64"/>
      </bottom>
      <diagonal/>
    </border>
    <border>
      <left style="thin">
        <color indexed="64"/>
      </left>
      <right/>
      <top style="thin">
        <color theme="2" tint="-0.499984740745262"/>
      </top>
      <bottom style="thin">
        <color theme="2" tint="-0.499984740745262"/>
      </bottom>
      <diagonal/>
    </border>
  </borders>
  <cellStyleXfs count="7">
    <xf numFmtId="0" fontId="0" fillId="0" borderId="0"/>
    <xf numFmtId="0" fontId="3" fillId="0" borderId="0" applyNumberFormat="0" applyFill="0" applyBorder="0" applyAlignment="0" applyProtection="0"/>
    <xf numFmtId="0" fontId="4" fillId="0" borderId="0"/>
    <xf numFmtId="0" fontId="5" fillId="0" borderId="0" applyNumberFormat="0" applyFill="0" applyBorder="0" applyAlignment="0" applyProtection="0"/>
    <xf numFmtId="0" fontId="10" fillId="0" borderId="0" applyBorder="0"/>
    <xf numFmtId="0" fontId="10" fillId="0" borderId="0" applyBorder="0"/>
    <xf numFmtId="43" fontId="4" fillId="0" borderId="0" applyFont="0" applyFill="0" applyBorder="0" applyAlignment="0" applyProtection="0"/>
  </cellStyleXfs>
  <cellXfs count="47">
    <xf numFmtId="0" fontId="0" fillId="0" borderId="0" xfId="0"/>
    <xf numFmtId="0" fontId="1" fillId="0" borderId="0" xfId="0" applyFont="1"/>
    <xf numFmtId="0" fontId="4" fillId="0" borderId="0" xfId="2"/>
    <xf numFmtId="0" fontId="5" fillId="0" borderId="0" xfId="3"/>
    <xf numFmtId="0" fontId="6" fillId="0" borderId="0" xfId="2" applyFont="1"/>
    <xf numFmtId="0" fontId="7" fillId="0" borderId="0" xfId="2" applyFont="1"/>
    <xf numFmtId="0" fontId="3" fillId="0" borderId="0" xfId="1"/>
    <xf numFmtId="0" fontId="10" fillId="0" borderId="0" xfId="4"/>
    <xf numFmtId="0" fontId="10" fillId="0" borderId="0" xfId="4" applyAlignment="1">
      <alignment wrapText="1"/>
    </xf>
    <xf numFmtId="0" fontId="4" fillId="0" borderId="0" xfId="2" applyAlignment="1">
      <alignment wrapText="1"/>
    </xf>
    <xf numFmtId="0" fontId="10" fillId="0" borderId="0" xfId="5"/>
    <xf numFmtId="164" fontId="0" fillId="0" borderId="0" xfId="6" applyNumberFormat="1" applyFont="1"/>
    <xf numFmtId="0" fontId="8" fillId="0" borderId="0" xfId="2" applyFont="1"/>
    <xf numFmtId="165" fontId="0" fillId="0" borderId="0" xfId="6" applyNumberFormat="1" applyFont="1"/>
    <xf numFmtId="0" fontId="11" fillId="0" borderId="0" xfId="2" applyFont="1"/>
    <xf numFmtId="164" fontId="4" fillId="0" borderId="0" xfId="2" applyNumberFormat="1"/>
    <xf numFmtId="0" fontId="12" fillId="0" borderId="0" xfId="2" applyFont="1" applyAlignment="1">
      <alignment wrapText="1"/>
    </xf>
    <xf numFmtId="0" fontId="9" fillId="0" borderId="0" xfId="2" applyFont="1"/>
    <xf numFmtId="1" fontId="0" fillId="0" borderId="0" xfId="6" applyNumberFormat="1" applyFont="1"/>
    <xf numFmtId="166" fontId="4" fillId="0" borderId="0" xfId="2" applyNumberFormat="1"/>
    <xf numFmtId="1" fontId="4" fillId="0" borderId="0" xfId="2" applyNumberFormat="1"/>
    <xf numFmtId="1" fontId="10" fillId="0" borderId="0" xfId="5" applyNumberFormat="1"/>
    <xf numFmtId="164" fontId="10" fillId="0" borderId="0" xfId="6" applyNumberFormat="1" applyFont="1"/>
    <xf numFmtId="164" fontId="12" fillId="0" borderId="0" xfId="6" applyNumberFormat="1" applyFont="1"/>
    <xf numFmtId="0" fontId="13" fillId="0" borderId="0" xfId="2" applyFont="1"/>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0" xfId="0" applyFont="1" applyAlignment="1">
      <alignment vertical="center" wrapText="1"/>
    </xf>
    <xf numFmtId="0" fontId="1" fillId="0" borderId="4" xfId="0" applyFont="1" applyBorder="1" applyAlignment="1">
      <alignment horizontal="left" vertical="center"/>
    </xf>
    <xf numFmtId="0" fontId="1" fillId="0" borderId="7" xfId="0" applyFont="1" applyBorder="1" applyAlignment="1">
      <alignment horizontal="left" vertical="center"/>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0" xfId="0" applyFont="1"/>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16" fillId="0" borderId="0" xfId="0" applyFont="1" applyAlignment="1">
      <alignment horizontal="left" vertical="center" wrapText="1"/>
    </xf>
    <xf numFmtId="0" fontId="16" fillId="0" borderId="0" xfId="0" applyFont="1" applyAlignment="1">
      <alignment horizontal="left" vertical="center" wrapText="1"/>
    </xf>
    <xf numFmtId="0" fontId="1" fillId="0" borderId="14" xfId="0" applyFont="1" applyBorder="1" applyAlignment="1">
      <alignment horizontal="left" vertical="center"/>
    </xf>
    <xf numFmtId="0" fontId="1" fillId="0" borderId="0" xfId="0" applyFont="1" applyAlignment="1">
      <alignment horizontal="left" wrapText="1"/>
    </xf>
    <xf numFmtId="0" fontId="0" fillId="0" borderId="0" xfId="0" applyAlignment="1">
      <alignment wrapText="1"/>
    </xf>
  </cellXfs>
  <cellStyles count="7">
    <cellStyle name="Comma 2" xfId="6" xr:uid="{11732D50-2AB1-4907-A9BA-967F3BEE22EC}"/>
    <cellStyle name="Hyperlink" xfId="1" builtinId="8"/>
    <cellStyle name="Hyperlink 2" xfId="3" xr:uid="{1BAD87F3-BB89-4D8E-9E15-A5ACB816671C}"/>
    <cellStyle name="Normal" xfId="0" builtinId="0"/>
    <cellStyle name="Normal 2" xfId="2" xr:uid="{24DD54D1-DF77-48F1-862F-C23AA652817A}"/>
    <cellStyle name="Normal 3" xfId="4" xr:uid="{EE2AFD72-348D-4D68-8BAA-AA4C7812DA15}"/>
    <cellStyle name="Parasts 2" xfId="5" xr:uid="{263A0680-18CC-4CDB-A65F-01A24BCBF4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53339</xdr:colOff>
      <xdr:row>1</xdr:row>
      <xdr:rowOff>42862</xdr:rowOff>
    </xdr:from>
    <xdr:to>
      <xdr:col>4</xdr:col>
      <xdr:colOff>322429</xdr:colOff>
      <xdr:row>5</xdr:row>
      <xdr:rowOff>68580</xdr:rowOff>
    </xdr:to>
    <xdr:pic>
      <xdr:nvPicPr>
        <xdr:cNvPr id="3" name="Picture 2">
          <a:extLst>
            <a:ext uri="{FF2B5EF4-FFF2-40B4-BE49-F238E27FC236}">
              <a16:creationId xmlns:a16="http://schemas.microsoft.com/office/drawing/2014/main" id="{BEDA9980-73E7-0698-12F1-083A86A867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799" y="225742"/>
          <a:ext cx="1808330" cy="7572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stat.gov.lv/lv/statistikas-temas/iedzivotaji/iedzivotaju-skaits/tabulas/rig010-iedzivotaji-pec-dzimuma-un-vecum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stat.gov.lv/lv/statistikas-temas/iedzivotaji/iedzivotaju-skaits/tabulas/rig050-iedzivotaju-skaita-izmainu-iemesli"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stat.gov.lv/lv/statistikas-temas/iedzivotaji/iedzivotaju-skaits/tabulas/rig010-iedzivotaji-pec-dzimuma-un-vecuma"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stat.gov.lv/lv/statistikas-temas/iedzivotaji/iedzivotaju-skaits/tabulas/rig010-iedzivotaji-pec-dzimuma-un-vecu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W15"/>
  <sheetViews>
    <sheetView tabSelected="1" workbookViewId="0">
      <selection activeCell="B8" sqref="B8:N8"/>
    </sheetView>
  </sheetViews>
  <sheetFormatPr defaultRowHeight="14.4" x14ac:dyDescent="0.3"/>
  <cols>
    <col min="1" max="1" width="3.6640625" customWidth="1"/>
    <col min="2" max="2" width="4.6640625" customWidth="1"/>
    <col min="14" max="14" width="17.33203125" customWidth="1"/>
    <col min="23" max="23" width="8.88671875" customWidth="1"/>
  </cols>
  <sheetData>
    <row r="2" spans="2:23" x14ac:dyDescent="0.3">
      <c r="F2" s="46"/>
      <c r="G2" s="46"/>
      <c r="H2" s="46"/>
      <c r="I2" s="46"/>
      <c r="J2" s="46"/>
      <c r="K2" s="46"/>
      <c r="L2" s="46"/>
      <c r="M2" s="46"/>
      <c r="N2" s="46"/>
    </row>
    <row r="3" spans="2:23" ht="14.4" customHeight="1" x14ac:dyDescent="0.3">
      <c r="F3" s="45" t="s">
        <v>170</v>
      </c>
      <c r="G3" s="45"/>
      <c r="H3" s="45"/>
      <c r="I3" s="45"/>
      <c r="J3" s="45"/>
      <c r="K3" s="45"/>
      <c r="L3" s="45"/>
      <c r="M3" s="45"/>
      <c r="N3" s="45"/>
    </row>
    <row r="4" spans="2:23" x14ac:dyDescent="0.3">
      <c r="F4" s="45"/>
      <c r="G4" s="45"/>
      <c r="H4" s="45"/>
      <c r="I4" s="45"/>
      <c r="J4" s="45"/>
      <c r="K4" s="45"/>
      <c r="L4" s="45"/>
      <c r="M4" s="45"/>
      <c r="N4" s="45"/>
    </row>
    <row r="6" spans="2:23" x14ac:dyDescent="0.3">
      <c r="B6" s="1"/>
      <c r="C6" s="1"/>
      <c r="D6" s="1"/>
      <c r="E6" s="1"/>
      <c r="F6" s="1"/>
      <c r="G6" s="1"/>
      <c r="H6" s="1"/>
      <c r="I6" s="1"/>
      <c r="J6" s="1"/>
      <c r="K6" s="1"/>
      <c r="L6" s="1"/>
      <c r="M6" s="1"/>
      <c r="N6" s="1"/>
    </row>
    <row r="7" spans="2:23" ht="22.2" customHeight="1" x14ac:dyDescent="0.3">
      <c r="B7" s="30" t="s">
        <v>169</v>
      </c>
      <c r="C7" s="31"/>
      <c r="D7" s="31"/>
      <c r="E7" s="31"/>
      <c r="F7" s="31"/>
      <c r="G7" s="31"/>
      <c r="H7" s="31"/>
      <c r="I7" s="31"/>
      <c r="J7" s="31"/>
      <c r="K7" s="31"/>
      <c r="L7" s="31"/>
      <c r="M7" s="31"/>
      <c r="N7" s="32"/>
    </row>
    <row r="8" spans="2:23" ht="28.8" customHeight="1" x14ac:dyDescent="0.3">
      <c r="B8" s="33" t="s">
        <v>171</v>
      </c>
      <c r="C8" s="34"/>
      <c r="D8" s="34"/>
      <c r="E8" s="34"/>
      <c r="F8" s="34"/>
      <c r="G8" s="34"/>
      <c r="H8" s="34"/>
      <c r="I8" s="34"/>
      <c r="J8" s="34"/>
      <c r="K8" s="34"/>
      <c r="L8" s="34"/>
      <c r="M8" s="34"/>
      <c r="N8" s="35"/>
    </row>
    <row r="9" spans="2:23" s="40" customFormat="1" ht="18.600000000000001" customHeight="1" x14ac:dyDescent="0.3">
      <c r="B9" s="37">
        <v>1</v>
      </c>
      <c r="C9" s="28" t="s">
        <v>172</v>
      </c>
      <c r="D9" s="28"/>
      <c r="E9" s="28"/>
      <c r="F9" s="28"/>
      <c r="G9" s="28"/>
      <c r="H9" s="28"/>
      <c r="I9" s="28"/>
      <c r="J9" s="28"/>
      <c r="K9" s="28"/>
      <c r="L9" s="28"/>
      <c r="M9" s="28"/>
      <c r="N9" s="29"/>
      <c r="P9" s="41"/>
      <c r="Q9" s="42"/>
      <c r="R9" s="42"/>
      <c r="S9" s="42"/>
      <c r="T9" s="42"/>
      <c r="U9" s="42"/>
      <c r="V9" s="42"/>
      <c r="W9" s="27"/>
    </row>
    <row r="10" spans="2:23" s="40" customFormat="1" ht="18.600000000000001" customHeight="1" x14ac:dyDescent="0.3">
      <c r="B10" s="38">
        <v>2</v>
      </c>
      <c r="C10" s="25" t="s">
        <v>173</v>
      </c>
      <c r="D10" s="25"/>
      <c r="E10" s="25"/>
      <c r="F10" s="25"/>
      <c r="G10" s="25"/>
      <c r="H10" s="25"/>
      <c r="I10" s="25"/>
      <c r="J10" s="25"/>
      <c r="K10" s="25"/>
      <c r="L10" s="25"/>
      <c r="M10" s="25"/>
      <c r="N10" s="26"/>
      <c r="P10" s="41"/>
      <c r="Q10" s="42"/>
      <c r="R10" s="42"/>
      <c r="S10" s="42"/>
      <c r="T10" s="42"/>
      <c r="U10" s="42"/>
      <c r="V10" s="42"/>
      <c r="W10" s="27"/>
    </row>
    <row r="11" spans="2:23" s="40" customFormat="1" ht="18.600000000000001" customHeight="1" x14ac:dyDescent="0.3">
      <c r="B11" s="38">
        <v>3</v>
      </c>
      <c r="C11" s="25" t="s">
        <v>174</v>
      </c>
      <c r="D11" s="25"/>
      <c r="E11" s="25"/>
      <c r="F11" s="25"/>
      <c r="G11" s="25"/>
      <c r="H11" s="25"/>
      <c r="I11" s="25"/>
      <c r="J11" s="25"/>
      <c r="K11" s="25"/>
      <c r="L11" s="25"/>
      <c r="M11" s="25"/>
      <c r="N11" s="26"/>
      <c r="P11" s="41"/>
      <c r="Q11" s="42"/>
      <c r="R11" s="42"/>
      <c r="S11" s="42"/>
      <c r="T11" s="42"/>
      <c r="U11" s="42"/>
      <c r="V11" s="42"/>
      <c r="W11" s="27"/>
    </row>
    <row r="12" spans="2:23" s="40" customFormat="1" ht="18.600000000000001" customHeight="1" x14ac:dyDescent="0.3">
      <c r="B12" s="39">
        <v>4</v>
      </c>
      <c r="C12" s="44" t="s">
        <v>176</v>
      </c>
      <c r="D12" s="25"/>
      <c r="E12" s="25"/>
      <c r="F12" s="25"/>
      <c r="G12" s="25"/>
      <c r="H12" s="25"/>
      <c r="I12" s="25"/>
      <c r="J12" s="25"/>
      <c r="K12" s="25"/>
      <c r="L12" s="25"/>
      <c r="M12" s="25"/>
      <c r="N12" s="26"/>
      <c r="P12" s="41"/>
      <c r="Q12" s="43"/>
      <c r="R12" s="43"/>
      <c r="S12" s="43"/>
      <c r="T12" s="43"/>
      <c r="U12" s="43"/>
      <c r="V12" s="43"/>
      <c r="W12" s="27"/>
    </row>
    <row r="13" spans="2:23" s="40" customFormat="1" ht="18.600000000000001" customHeight="1" x14ac:dyDescent="0.3">
      <c r="B13" s="39">
        <v>5</v>
      </c>
      <c r="C13" s="25" t="s">
        <v>175</v>
      </c>
      <c r="D13" s="25"/>
      <c r="E13" s="25"/>
      <c r="F13" s="25"/>
      <c r="G13" s="25"/>
      <c r="H13" s="25"/>
      <c r="I13" s="25"/>
      <c r="J13" s="25"/>
      <c r="K13" s="25"/>
      <c r="L13" s="25"/>
      <c r="M13" s="25"/>
      <c r="N13" s="26"/>
      <c r="Q13" s="27"/>
      <c r="R13" s="27"/>
      <c r="S13" s="27"/>
      <c r="T13" s="27"/>
      <c r="U13" s="27"/>
      <c r="V13" s="27"/>
    </row>
    <row r="15" spans="2:23" x14ac:dyDescent="0.3">
      <c r="C15" s="36"/>
    </row>
  </sheetData>
  <mergeCells count="9">
    <mergeCell ref="Q9:V11"/>
    <mergeCell ref="C13:N13"/>
    <mergeCell ref="B7:N7"/>
    <mergeCell ref="B8:N8"/>
    <mergeCell ref="C12:N12"/>
    <mergeCell ref="C9:N9"/>
    <mergeCell ref="C10:N10"/>
    <mergeCell ref="C11:N11"/>
    <mergeCell ref="F3:N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94567-AE68-4C09-94EE-5BB23ECEB1FC}">
  <dimension ref="A1:K32"/>
  <sheetViews>
    <sheetView workbookViewId="0">
      <selection activeCell="B1" sqref="B1"/>
    </sheetView>
  </sheetViews>
  <sheetFormatPr defaultRowHeight="14.4" x14ac:dyDescent="0.3"/>
  <cols>
    <col min="1" max="1" width="10" style="2" bestFit="1" customWidth="1"/>
    <col min="2" max="2" width="26.109375" style="2" customWidth="1"/>
    <col min="3" max="16384" width="8.88671875" style="2"/>
  </cols>
  <sheetData>
    <row r="1" spans="1:11" x14ac:dyDescent="0.3">
      <c r="A1" s="2" t="s">
        <v>0</v>
      </c>
      <c r="B1" s="2" t="s">
        <v>1</v>
      </c>
      <c r="C1" s="2">
        <v>2000</v>
      </c>
      <c r="D1" s="2">
        <v>2011</v>
      </c>
      <c r="E1" s="2">
        <v>2017</v>
      </c>
      <c r="F1" s="2">
        <v>2023</v>
      </c>
      <c r="G1" s="2" t="s">
        <v>2</v>
      </c>
      <c r="H1" s="2" t="s">
        <v>3</v>
      </c>
    </row>
    <row r="2" spans="1:11" x14ac:dyDescent="0.3">
      <c r="A2" s="2" t="s">
        <v>4</v>
      </c>
      <c r="B2" s="2" t="s">
        <v>5</v>
      </c>
      <c r="C2" s="2">
        <v>680</v>
      </c>
      <c r="D2" s="2">
        <v>478</v>
      </c>
      <c r="E2" s="2">
        <v>358</v>
      </c>
      <c r="F2" s="2">
        <v>332</v>
      </c>
      <c r="G2" s="2">
        <f>F2/C2*100</f>
        <v>48.823529411764703</v>
      </c>
      <c r="H2" s="2">
        <f>100-G2</f>
        <v>51.176470588235297</v>
      </c>
      <c r="K2" s="3"/>
    </row>
    <row r="3" spans="1:11" x14ac:dyDescent="0.3">
      <c r="A3" s="2" t="s">
        <v>7</v>
      </c>
      <c r="B3" s="2" t="s">
        <v>8</v>
      </c>
      <c r="C3" s="2">
        <v>839</v>
      </c>
      <c r="D3" s="2">
        <v>590</v>
      </c>
      <c r="E3" s="2">
        <v>462</v>
      </c>
      <c r="F3" s="2">
        <v>436</v>
      </c>
      <c r="G3" s="2">
        <f>F3/C3*100</f>
        <v>51.966626936829563</v>
      </c>
      <c r="H3" s="2">
        <f t="shared" ref="H3:H25" si="0">100-G3</f>
        <v>48.033373063170437</v>
      </c>
    </row>
    <row r="4" spans="1:11" x14ac:dyDescent="0.3">
      <c r="A4" s="2" t="s">
        <v>9</v>
      </c>
      <c r="B4" s="4" t="s">
        <v>10</v>
      </c>
      <c r="C4" s="2">
        <v>1780</v>
      </c>
      <c r="D4" s="2">
        <v>1412</v>
      </c>
      <c r="E4" s="2">
        <v>1106</v>
      </c>
      <c r="F4" s="2">
        <v>953</v>
      </c>
      <c r="G4" s="2">
        <f t="shared" ref="G4:G25" si="1">F4/C4*100</f>
        <v>53.539325842696627</v>
      </c>
      <c r="H4" s="2">
        <f t="shared" si="0"/>
        <v>46.460674157303373</v>
      </c>
    </row>
    <row r="5" spans="1:11" x14ac:dyDescent="0.3">
      <c r="A5" s="2" t="s">
        <v>11</v>
      </c>
      <c r="B5" s="2" t="s">
        <v>12</v>
      </c>
      <c r="C5" s="2">
        <v>620</v>
      </c>
      <c r="D5" s="2">
        <v>435</v>
      </c>
      <c r="E5" s="2">
        <v>398</v>
      </c>
      <c r="F5" s="2">
        <v>349</v>
      </c>
      <c r="G5" s="2">
        <f t="shared" si="1"/>
        <v>56.29032258064516</v>
      </c>
      <c r="H5" s="2">
        <f t="shared" si="0"/>
        <v>43.70967741935484</v>
      </c>
    </row>
    <row r="6" spans="1:11" x14ac:dyDescent="0.3">
      <c r="A6" s="2" t="s">
        <v>13</v>
      </c>
      <c r="B6" s="2" t="s">
        <v>14</v>
      </c>
      <c r="C6" s="2">
        <v>709</v>
      </c>
      <c r="D6" s="2">
        <v>512</v>
      </c>
      <c r="E6" s="2">
        <v>460</v>
      </c>
      <c r="F6" s="2">
        <v>408</v>
      </c>
      <c r="G6" s="2">
        <f t="shared" si="1"/>
        <v>57.545839210155151</v>
      </c>
      <c r="H6" s="2">
        <f t="shared" si="0"/>
        <v>42.454160789844849</v>
      </c>
    </row>
    <row r="7" spans="1:11" x14ac:dyDescent="0.3">
      <c r="A7" s="2" t="s">
        <v>15</v>
      </c>
      <c r="B7" s="2" t="s">
        <v>16</v>
      </c>
      <c r="C7" s="2">
        <v>941</v>
      </c>
      <c r="D7" s="2">
        <v>732</v>
      </c>
      <c r="E7" s="2">
        <v>608</v>
      </c>
      <c r="F7" s="2">
        <v>553</v>
      </c>
      <c r="G7" s="2">
        <f t="shared" si="1"/>
        <v>58.767268862911791</v>
      </c>
      <c r="H7" s="2">
        <f t="shared" si="0"/>
        <v>41.232731137088209</v>
      </c>
    </row>
    <row r="8" spans="1:11" x14ac:dyDescent="0.3">
      <c r="A8" s="2" t="s">
        <v>17</v>
      </c>
      <c r="B8" s="2" t="s">
        <v>18</v>
      </c>
      <c r="C8" s="2">
        <v>1695</v>
      </c>
      <c r="D8" s="2">
        <v>1290</v>
      </c>
      <c r="E8" s="2">
        <v>1159</v>
      </c>
      <c r="F8" s="2">
        <v>1015</v>
      </c>
      <c r="G8" s="2">
        <f t="shared" si="1"/>
        <v>59.882005899705014</v>
      </c>
      <c r="H8" s="2">
        <f t="shared" si="0"/>
        <v>40.117994100294986</v>
      </c>
    </row>
    <row r="9" spans="1:11" x14ac:dyDescent="0.3">
      <c r="A9" s="2" t="s">
        <v>19</v>
      </c>
      <c r="B9" s="4" t="s">
        <v>20</v>
      </c>
      <c r="C9" s="2">
        <v>1810</v>
      </c>
      <c r="D9" s="2">
        <v>1347</v>
      </c>
      <c r="E9" s="2">
        <v>1143</v>
      </c>
      <c r="F9" s="2">
        <v>1112</v>
      </c>
      <c r="G9" s="2">
        <f t="shared" si="1"/>
        <v>61.436464088397791</v>
      </c>
      <c r="H9" s="2">
        <f t="shared" si="0"/>
        <v>38.563535911602209</v>
      </c>
    </row>
    <row r="10" spans="1:11" x14ac:dyDescent="0.3">
      <c r="A10" s="2" t="s">
        <v>21</v>
      </c>
      <c r="B10" s="4" t="s">
        <v>22</v>
      </c>
      <c r="C10" s="2">
        <v>1726</v>
      </c>
      <c r="D10" s="2">
        <v>1301</v>
      </c>
      <c r="E10" s="2">
        <v>1135</v>
      </c>
      <c r="F10" s="2">
        <v>1082</v>
      </c>
      <c r="G10" s="2">
        <f t="shared" si="1"/>
        <v>62.688296639629201</v>
      </c>
      <c r="H10" s="2">
        <f t="shared" si="0"/>
        <v>37.311703360370799</v>
      </c>
    </row>
    <row r="11" spans="1:11" x14ac:dyDescent="0.3">
      <c r="A11" s="2" t="s">
        <v>23</v>
      </c>
      <c r="B11" s="2" t="s">
        <v>24</v>
      </c>
      <c r="C11" s="2">
        <v>1226</v>
      </c>
      <c r="D11" s="2">
        <v>972</v>
      </c>
      <c r="E11" s="2">
        <v>881</v>
      </c>
      <c r="F11" s="2">
        <v>820</v>
      </c>
      <c r="G11" s="2">
        <f t="shared" si="1"/>
        <v>66.884176182707989</v>
      </c>
      <c r="H11" s="2">
        <f t="shared" si="0"/>
        <v>33.115823817292011</v>
      </c>
    </row>
    <row r="12" spans="1:11" x14ac:dyDescent="0.3">
      <c r="A12" s="2" t="s">
        <v>25</v>
      </c>
      <c r="B12" s="2" t="s">
        <v>26</v>
      </c>
      <c r="C12" s="2">
        <v>1371</v>
      </c>
      <c r="D12" s="2">
        <v>1110</v>
      </c>
      <c r="E12" s="2">
        <v>1030</v>
      </c>
      <c r="F12" s="2">
        <v>935</v>
      </c>
      <c r="G12" s="2">
        <f t="shared" si="1"/>
        <v>68.198395331874536</v>
      </c>
      <c r="H12" s="2">
        <f t="shared" si="0"/>
        <v>31.801604668125464</v>
      </c>
    </row>
    <row r="13" spans="1:11" x14ac:dyDescent="0.3">
      <c r="A13" s="2" t="s">
        <v>27</v>
      </c>
      <c r="B13" s="2" t="s">
        <v>28</v>
      </c>
      <c r="C13" s="2">
        <v>1668</v>
      </c>
      <c r="D13" s="2">
        <v>1277</v>
      </c>
      <c r="E13" s="2">
        <v>1252</v>
      </c>
      <c r="F13" s="2">
        <v>1153</v>
      </c>
      <c r="G13" s="2">
        <f t="shared" si="1"/>
        <v>69.124700239808163</v>
      </c>
      <c r="H13" s="2">
        <f t="shared" si="0"/>
        <v>30.875299760191837</v>
      </c>
    </row>
    <row r="14" spans="1:11" x14ac:dyDescent="0.3">
      <c r="A14" s="2" t="s">
        <v>29</v>
      </c>
      <c r="B14" s="2" t="s">
        <v>30</v>
      </c>
      <c r="C14" s="2">
        <v>1823</v>
      </c>
      <c r="D14" s="2">
        <v>1461</v>
      </c>
      <c r="E14" s="2">
        <v>1354</v>
      </c>
      <c r="F14" s="2">
        <v>1292</v>
      </c>
      <c r="G14" s="2">
        <f t="shared" si="1"/>
        <v>70.872188699945156</v>
      </c>
      <c r="H14" s="2">
        <f t="shared" si="0"/>
        <v>29.127811300054844</v>
      </c>
    </row>
    <row r="15" spans="1:11" x14ac:dyDescent="0.3">
      <c r="A15" s="2" t="s">
        <v>31</v>
      </c>
      <c r="B15" s="2" t="s">
        <v>32</v>
      </c>
      <c r="C15" s="2">
        <v>1179</v>
      </c>
      <c r="D15" s="2">
        <v>958</v>
      </c>
      <c r="E15" s="2">
        <v>897</v>
      </c>
      <c r="F15" s="2">
        <v>836</v>
      </c>
      <c r="G15" s="2">
        <f t="shared" si="1"/>
        <v>70.907548770144189</v>
      </c>
      <c r="H15" s="2">
        <f t="shared" si="0"/>
        <v>29.092451229855811</v>
      </c>
    </row>
    <row r="16" spans="1:11" x14ac:dyDescent="0.3">
      <c r="A16" s="2" t="s">
        <v>33</v>
      </c>
      <c r="B16" s="4" t="s">
        <v>34</v>
      </c>
      <c r="C16" s="2">
        <v>3721</v>
      </c>
      <c r="D16" s="2">
        <v>3162</v>
      </c>
      <c r="E16" s="2">
        <v>2888</v>
      </c>
      <c r="F16" s="2">
        <v>2649</v>
      </c>
      <c r="G16" s="2">
        <f t="shared" si="1"/>
        <v>71.190540177371673</v>
      </c>
      <c r="H16" s="2">
        <f t="shared" si="0"/>
        <v>28.809459822628327</v>
      </c>
    </row>
    <row r="17" spans="1:8" x14ac:dyDescent="0.3">
      <c r="A17" s="2" t="s">
        <v>35</v>
      </c>
      <c r="B17" s="2" t="s">
        <v>36</v>
      </c>
      <c r="C17" s="2">
        <v>1095</v>
      </c>
      <c r="D17" s="2">
        <v>855</v>
      </c>
      <c r="E17" s="2">
        <v>805</v>
      </c>
      <c r="F17" s="2">
        <v>784</v>
      </c>
      <c r="G17" s="2">
        <f t="shared" si="1"/>
        <v>71.598173515981728</v>
      </c>
      <c r="H17" s="2">
        <f t="shared" si="0"/>
        <v>28.401826484018272</v>
      </c>
    </row>
    <row r="18" spans="1:8" x14ac:dyDescent="0.3">
      <c r="A18" s="2" t="s">
        <v>37</v>
      </c>
      <c r="B18" s="2" t="s">
        <v>38</v>
      </c>
      <c r="C18" s="2">
        <v>1476</v>
      </c>
      <c r="D18" s="2">
        <v>1317</v>
      </c>
      <c r="E18" s="2">
        <v>1212</v>
      </c>
      <c r="F18" s="2">
        <v>1085</v>
      </c>
      <c r="G18" s="2">
        <f t="shared" si="1"/>
        <v>73.509485094850945</v>
      </c>
      <c r="H18" s="2">
        <f t="shared" si="0"/>
        <v>26.490514905149055</v>
      </c>
    </row>
    <row r="19" spans="1:8" x14ac:dyDescent="0.3">
      <c r="A19" s="2" t="s">
        <v>39</v>
      </c>
      <c r="B19" s="2" t="s">
        <v>40</v>
      </c>
      <c r="C19" s="2">
        <v>716</v>
      </c>
      <c r="D19" s="2">
        <v>589</v>
      </c>
      <c r="E19" s="2">
        <v>521</v>
      </c>
      <c r="F19" s="2">
        <v>534</v>
      </c>
      <c r="G19" s="2">
        <f t="shared" si="1"/>
        <v>74.58100558659217</v>
      </c>
      <c r="H19" s="2">
        <f t="shared" si="0"/>
        <v>25.41899441340783</v>
      </c>
    </row>
    <row r="20" spans="1:8" x14ac:dyDescent="0.3">
      <c r="A20" s="2" t="s">
        <v>41</v>
      </c>
      <c r="B20" s="2" t="s">
        <v>42</v>
      </c>
      <c r="C20" s="2">
        <v>27711</v>
      </c>
      <c r="D20" s="2">
        <v>25130</v>
      </c>
      <c r="E20" s="2">
        <v>22964</v>
      </c>
      <c r="F20" s="2">
        <v>22408</v>
      </c>
      <c r="G20" s="2">
        <f t="shared" si="1"/>
        <v>80.863195121071058</v>
      </c>
      <c r="H20" s="2">
        <f t="shared" si="0"/>
        <v>19.136804878928942</v>
      </c>
    </row>
    <row r="21" spans="1:8" x14ac:dyDescent="0.3">
      <c r="A21" s="2" t="s">
        <v>43</v>
      </c>
      <c r="B21" s="2" t="s">
        <v>44</v>
      </c>
      <c r="C21" s="2">
        <v>855</v>
      </c>
      <c r="D21" s="2">
        <v>759</v>
      </c>
      <c r="E21" s="2">
        <v>677</v>
      </c>
      <c r="F21" s="2">
        <v>693</v>
      </c>
      <c r="G21" s="2">
        <f t="shared" si="1"/>
        <v>81.05263157894737</v>
      </c>
      <c r="H21" s="2">
        <f t="shared" si="0"/>
        <v>18.94736842105263</v>
      </c>
    </row>
    <row r="22" spans="1:8" x14ac:dyDescent="0.3">
      <c r="A22" s="2" t="s">
        <v>45</v>
      </c>
      <c r="B22" s="5" t="s">
        <v>46</v>
      </c>
      <c r="C22" s="2">
        <v>1012</v>
      </c>
      <c r="D22" s="2">
        <v>859</v>
      </c>
      <c r="E22" s="2">
        <v>824</v>
      </c>
      <c r="F22" s="2">
        <v>821</v>
      </c>
      <c r="G22" s="2">
        <f t="shared" si="1"/>
        <v>81.126482213438734</v>
      </c>
      <c r="H22" s="2">
        <f t="shared" si="0"/>
        <v>18.873517786561266</v>
      </c>
    </row>
    <row r="23" spans="1:8" x14ac:dyDescent="0.3">
      <c r="A23" s="2" t="s">
        <v>47</v>
      </c>
      <c r="B23" s="5" t="s">
        <v>48</v>
      </c>
      <c r="C23" s="2">
        <v>1528</v>
      </c>
      <c r="D23" s="2">
        <v>1424</v>
      </c>
      <c r="E23" s="2">
        <v>1345</v>
      </c>
      <c r="F23" s="2">
        <v>1274</v>
      </c>
      <c r="G23" s="2">
        <f t="shared" si="1"/>
        <v>83.376963350785331</v>
      </c>
      <c r="H23" s="2">
        <f t="shared" si="0"/>
        <v>16.623036649214669</v>
      </c>
    </row>
    <row r="24" spans="1:8" x14ac:dyDescent="0.3">
      <c r="A24" s="2" t="s">
        <v>49</v>
      </c>
      <c r="B24" s="5" t="s">
        <v>50</v>
      </c>
      <c r="C24" s="2">
        <v>3087</v>
      </c>
      <c r="D24" s="2">
        <v>2895</v>
      </c>
      <c r="E24" s="2">
        <v>2840</v>
      </c>
      <c r="F24" s="2">
        <v>2686</v>
      </c>
      <c r="G24" s="2">
        <f t="shared" si="1"/>
        <v>87.010042112082928</v>
      </c>
      <c r="H24" s="2">
        <f t="shared" si="0"/>
        <v>12.989957887917072</v>
      </c>
    </row>
    <row r="25" spans="1:8" x14ac:dyDescent="0.3">
      <c r="A25" s="2" t="s">
        <v>51</v>
      </c>
      <c r="B25" s="5" t="s">
        <v>52</v>
      </c>
      <c r="C25" s="2">
        <v>3818</v>
      </c>
      <c r="D25" s="2">
        <v>3767</v>
      </c>
      <c r="E25" s="2">
        <v>3423</v>
      </c>
      <c r="F25" s="2">
        <v>3335</v>
      </c>
      <c r="G25" s="2">
        <f t="shared" si="1"/>
        <v>87.349397590361448</v>
      </c>
      <c r="H25" s="2">
        <f t="shared" si="0"/>
        <v>12.650602409638552</v>
      </c>
    </row>
    <row r="27" spans="1:8" x14ac:dyDescent="0.3">
      <c r="B27" s="2" t="s">
        <v>53</v>
      </c>
    </row>
    <row r="28" spans="1:8" x14ac:dyDescent="0.3">
      <c r="B28" s="2" t="s">
        <v>54</v>
      </c>
    </row>
    <row r="29" spans="1:8" x14ac:dyDescent="0.3">
      <c r="B29" s="2" t="s">
        <v>55</v>
      </c>
    </row>
    <row r="30" spans="1:8" x14ac:dyDescent="0.3">
      <c r="B30" s="2" t="s">
        <v>56</v>
      </c>
    </row>
    <row r="32" spans="1:8" x14ac:dyDescent="0.3">
      <c r="B32" s="2" t="s">
        <v>57</v>
      </c>
      <c r="C32" s="6" t="s">
        <v>6</v>
      </c>
    </row>
  </sheetData>
  <hyperlinks>
    <hyperlink ref="C32" r:id="rId1" xr:uid="{1848096E-DC12-461A-BF20-B8A520FAAC9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54E09-093F-4540-93CE-E0E64BE4982E}">
  <dimension ref="A1:O20"/>
  <sheetViews>
    <sheetView workbookViewId="0">
      <selection activeCell="A20" sqref="A20"/>
    </sheetView>
  </sheetViews>
  <sheetFormatPr defaultRowHeight="14.4" x14ac:dyDescent="0.3"/>
  <cols>
    <col min="1" max="1" width="32.109375" style="2" customWidth="1"/>
    <col min="2" max="2" width="11.6640625" style="2" customWidth="1"/>
    <col min="3" max="3" width="11.44140625" style="2" customWidth="1"/>
    <col min="4" max="4" width="11.88671875" style="2" customWidth="1"/>
    <col min="5" max="5" width="12.33203125" style="2" customWidth="1"/>
    <col min="6" max="6" width="13.33203125" style="2" customWidth="1"/>
    <col min="7" max="7" width="10.44140625" style="2" bestFit="1" customWidth="1"/>
    <col min="8" max="8" width="8.88671875" style="2"/>
    <col min="9" max="9" width="32.33203125" style="2" customWidth="1"/>
    <col min="10" max="10" width="11.5546875" style="2" customWidth="1"/>
    <col min="11" max="11" width="11.6640625" style="2" customWidth="1"/>
    <col min="12" max="12" width="11.33203125" style="2" customWidth="1"/>
    <col min="13" max="13" width="12.109375" style="2" customWidth="1"/>
    <col min="14" max="14" width="11" style="2" customWidth="1"/>
    <col min="15" max="16384" width="8.88671875" style="2"/>
  </cols>
  <sheetData>
    <row r="1" spans="1:15" ht="57.6" x14ac:dyDescent="0.3">
      <c r="B1" s="9" t="s">
        <v>106</v>
      </c>
      <c r="C1" s="9" t="s">
        <v>107</v>
      </c>
      <c r="D1" s="9" t="s">
        <v>108</v>
      </c>
      <c r="E1" s="9" t="s">
        <v>109</v>
      </c>
      <c r="F1" s="9" t="s">
        <v>110</v>
      </c>
      <c r="G1" s="9"/>
      <c r="J1" s="9" t="s">
        <v>106</v>
      </c>
      <c r="K1" s="9" t="s">
        <v>107</v>
      </c>
      <c r="L1" s="9" t="s">
        <v>108</v>
      </c>
      <c r="M1" s="9" t="s">
        <v>109</v>
      </c>
      <c r="N1" s="9" t="s">
        <v>110</v>
      </c>
      <c r="O1" s="9"/>
    </row>
    <row r="2" spans="1:15" x14ac:dyDescent="0.3">
      <c r="A2" s="10" t="s">
        <v>111</v>
      </c>
      <c r="B2" s="11">
        <v>23044</v>
      </c>
      <c r="C2" s="11">
        <v>31195</v>
      </c>
      <c r="D2" s="11">
        <v>36273</v>
      </c>
      <c r="E2" s="11">
        <v>40656</v>
      </c>
      <c r="F2" s="11">
        <v>37174</v>
      </c>
      <c r="I2" s="12" t="s">
        <v>111</v>
      </c>
      <c r="J2" s="13">
        <f>B2/D11*100</f>
        <v>36.527914275750561</v>
      </c>
      <c r="K2" s="13">
        <f>C2/E11*100</f>
        <v>57.100234294918728</v>
      </c>
      <c r="L2" s="13">
        <f>D2/F11*100</f>
        <v>72.92227895943067</v>
      </c>
      <c r="M2" s="13">
        <f>E2/E11*100</f>
        <v>74.417923561282763</v>
      </c>
      <c r="N2" s="13">
        <f>F2/D11*100</f>
        <v>58.925910661636493</v>
      </c>
    </row>
    <row r="3" spans="1:15" x14ac:dyDescent="0.3">
      <c r="A3" s="10" t="s">
        <v>112</v>
      </c>
      <c r="B3" s="11">
        <v>14841</v>
      </c>
      <c r="C3" s="11">
        <v>10016</v>
      </c>
      <c r="D3" s="11">
        <v>7236</v>
      </c>
      <c r="E3" s="11">
        <v>6265</v>
      </c>
      <c r="F3" s="11">
        <v>12690</v>
      </c>
      <c r="I3" s="12" t="s">
        <v>112</v>
      </c>
      <c r="J3" s="13">
        <f>B3/D11*100</f>
        <v>23.525029325048347</v>
      </c>
      <c r="K3" s="13">
        <f>C3/E11*100</f>
        <v>18.333577390540341</v>
      </c>
      <c r="L3" s="13">
        <f t="shared" ref="L3" si="0">D3/F11*100</f>
        <v>14.547062844276468</v>
      </c>
      <c r="M3" s="13">
        <f>E3/E11*100</f>
        <v>11.467638014350563</v>
      </c>
      <c r="N3" s="13">
        <f>F3/D11*100</f>
        <v>20.115398028088642</v>
      </c>
    </row>
    <row r="4" spans="1:15" x14ac:dyDescent="0.3">
      <c r="A4" s="10" t="s">
        <v>113</v>
      </c>
      <c r="B4" s="11">
        <v>12406</v>
      </c>
      <c r="C4" s="11">
        <v>8956</v>
      </c>
      <c r="D4" s="11">
        <v>7265</v>
      </c>
      <c r="E4" s="11">
        <v>5283</v>
      </c>
      <c r="F4" s="11">
        <v>11544</v>
      </c>
      <c r="I4" s="12" t="s">
        <v>113</v>
      </c>
      <c r="J4" s="13">
        <f>B4/47545*100</f>
        <v>26.093174886949207</v>
      </c>
      <c r="K4" s="13">
        <f>C4/47545*100</f>
        <v>18.836891366074244</v>
      </c>
      <c r="L4" s="13">
        <f>D4/47545*100</f>
        <v>15.280260805552635</v>
      </c>
      <c r="M4" s="13">
        <f>E5/F11*100</f>
        <v>6.7166579550480483</v>
      </c>
      <c r="N4" s="13">
        <f>F4/E11*100</f>
        <v>21.130472982867186</v>
      </c>
    </row>
    <row r="5" spans="1:15" x14ac:dyDescent="0.3">
      <c r="A5" s="10" t="s">
        <v>114</v>
      </c>
      <c r="B5" s="11">
        <v>7218</v>
      </c>
      <c r="C5" s="11">
        <v>4304</v>
      </c>
      <c r="D5" s="11">
        <v>1566</v>
      </c>
      <c r="E5" s="11">
        <v>3341</v>
      </c>
      <c r="F5" s="11">
        <v>4336</v>
      </c>
      <c r="I5" s="12" t="s">
        <v>114</v>
      </c>
      <c r="J5" s="13">
        <f>B5/D11*100</f>
        <v>11.441524268458929</v>
      </c>
      <c r="K5" s="13">
        <f>C5/E11*100</f>
        <v>7.878166642260946</v>
      </c>
      <c r="L5" s="13">
        <f>D5/F11*100</f>
        <v>3.1482449439105791</v>
      </c>
      <c r="M5" s="13">
        <f>E5/E11*100</f>
        <v>6.115463464636111</v>
      </c>
      <c r="N5" s="13">
        <f>F5/D11*100</f>
        <v>6.8731572773674028</v>
      </c>
    </row>
    <row r="6" spans="1:15" x14ac:dyDescent="0.3">
      <c r="A6" s="10" t="s">
        <v>115</v>
      </c>
      <c r="B6" s="11">
        <v>251</v>
      </c>
      <c r="C6" s="11">
        <v>1011</v>
      </c>
      <c r="D6" s="11">
        <v>919</v>
      </c>
      <c r="E6" s="11">
        <v>646</v>
      </c>
      <c r="F6" s="11">
        <v>199</v>
      </c>
      <c r="I6" s="12" t="s">
        <v>115</v>
      </c>
      <c r="J6" s="13">
        <f>B6/47545*100</f>
        <v>0.52792091702597543</v>
      </c>
      <c r="K6" s="13">
        <f>C6/47545*100</f>
        <v>2.1264065622042279</v>
      </c>
      <c r="L6" s="13">
        <f>D6/47545*100</f>
        <v>1.9329056683142287</v>
      </c>
      <c r="M6" s="13">
        <f>E6/F11*100</f>
        <v>1.2987012987012987</v>
      </c>
      <c r="N6" s="13">
        <f>F6/E11*100</f>
        <v>0.36425538146141456</v>
      </c>
    </row>
    <row r="7" spans="1:15" x14ac:dyDescent="0.3">
      <c r="A7" s="10" t="s">
        <v>116</v>
      </c>
      <c r="B7" s="11">
        <v>11844</v>
      </c>
      <c r="C7" s="11">
        <v>6383</v>
      </c>
      <c r="D7" s="11">
        <v>3088</v>
      </c>
      <c r="E7" s="11">
        <v>3157</v>
      </c>
      <c r="F7" s="11">
        <v>5715</v>
      </c>
      <c r="I7" s="12" t="s">
        <v>116</v>
      </c>
      <c r="J7" s="13">
        <f>B7/47545*100</f>
        <v>24.911136817751604</v>
      </c>
      <c r="K7" s="13">
        <f>C7/G11*100</f>
        <v>13.425176148911557</v>
      </c>
      <c r="L7" s="13">
        <f>D7/G11*100</f>
        <v>6.4948995688295303</v>
      </c>
      <c r="M7" s="13">
        <f>E7/F11*100</f>
        <v>6.3467492260061915</v>
      </c>
      <c r="N7" s="13">
        <f>F7/E11*100</f>
        <v>10.460902035437107</v>
      </c>
    </row>
    <row r="8" spans="1:15" x14ac:dyDescent="0.3">
      <c r="A8" s="10" t="s">
        <v>117</v>
      </c>
      <c r="B8" s="11">
        <v>17983</v>
      </c>
      <c r="C8" s="11">
        <v>9117</v>
      </c>
      <c r="D8" s="11">
        <v>4667</v>
      </c>
      <c r="E8" s="11">
        <v>4370</v>
      </c>
      <c r="F8" s="11">
        <v>8886</v>
      </c>
      <c r="I8" s="12" t="s">
        <v>117</v>
      </c>
      <c r="J8" s="13">
        <f>B8/D11*100</f>
        <v>28.505532130742161</v>
      </c>
      <c r="K8" s="13">
        <f>C8/E11*100</f>
        <v>16.68802167227998</v>
      </c>
      <c r="L8" s="13">
        <f>D8/F11*100</f>
        <v>9.3824132523822925</v>
      </c>
      <c r="M8" s="11">
        <f>E8/E11*100</f>
        <v>7.9989749597305604</v>
      </c>
      <c r="N8" s="13">
        <f>F8/D11*100</f>
        <v>14.085534032907459</v>
      </c>
    </row>
    <row r="10" spans="1:15" x14ac:dyDescent="0.3">
      <c r="D10" s="2">
        <v>2000</v>
      </c>
      <c r="E10" s="2">
        <v>2011</v>
      </c>
      <c r="F10" s="2">
        <v>2017</v>
      </c>
      <c r="G10" s="2">
        <v>2023</v>
      </c>
    </row>
    <row r="11" spans="1:15" x14ac:dyDescent="0.3">
      <c r="C11" s="2" t="s">
        <v>118</v>
      </c>
      <c r="D11" s="11">
        <v>63086</v>
      </c>
      <c r="E11" s="11">
        <v>54632</v>
      </c>
      <c r="F11" s="11">
        <v>49742</v>
      </c>
      <c r="G11" s="11">
        <v>47545</v>
      </c>
    </row>
    <row r="13" spans="1:15" ht="57.6" x14ac:dyDescent="0.3">
      <c r="B13" s="9" t="s">
        <v>106</v>
      </c>
      <c r="C13" s="9" t="s">
        <v>107</v>
      </c>
      <c r="D13" s="9" t="s">
        <v>108</v>
      </c>
      <c r="E13" s="9" t="s">
        <v>109</v>
      </c>
      <c r="F13" s="9" t="s">
        <v>110</v>
      </c>
    </row>
    <row r="14" spans="1:15" x14ac:dyDescent="0.3">
      <c r="A14" s="14" t="s">
        <v>119</v>
      </c>
      <c r="B14" s="15">
        <f>B4-B3</f>
        <v>-2435</v>
      </c>
      <c r="C14" s="15">
        <f t="shared" ref="C14:F14" si="1">C4-C3</f>
        <v>-1060</v>
      </c>
      <c r="D14" s="15">
        <f t="shared" si="1"/>
        <v>29</v>
      </c>
      <c r="E14" s="15">
        <f t="shared" si="1"/>
        <v>-982</v>
      </c>
      <c r="F14" s="15">
        <f t="shared" si="1"/>
        <v>-1146</v>
      </c>
    </row>
    <row r="15" spans="1:15" x14ac:dyDescent="0.3">
      <c r="A15" s="14" t="s">
        <v>120</v>
      </c>
      <c r="B15" s="15">
        <f>B6-B5</f>
        <v>-6967</v>
      </c>
      <c r="C15" s="15">
        <f t="shared" ref="C15:F15" si="2">C6-C5</f>
        <v>-3293</v>
      </c>
      <c r="D15" s="15">
        <f t="shared" si="2"/>
        <v>-647</v>
      </c>
      <c r="E15" s="15">
        <f t="shared" si="2"/>
        <v>-2695</v>
      </c>
      <c r="F15" s="15">
        <f t="shared" si="2"/>
        <v>-4137</v>
      </c>
    </row>
    <row r="16" spans="1:15" x14ac:dyDescent="0.3">
      <c r="A16" s="14" t="s">
        <v>121</v>
      </c>
      <c r="B16" s="15">
        <f>B7-B8</f>
        <v>-6139</v>
      </c>
      <c r="C16" s="15">
        <f t="shared" ref="C16:E16" si="3">C7-C8</f>
        <v>-2734</v>
      </c>
      <c r="D16" s="15">
        <f t="shared" si="3"/>
        <v>-1579</v>
      </c>
      <c r="E16" s="15">
        <f t="shared" si="3"/>
        <v>-1213</v>
      </c>
      <c r="F16" s="15">
        <f>F7-F8</f>
        <v>-3171</v>
      </c>
    </row>
    <row r="20" spans="1:2" x14ac:dyDescent="0.3">
      <c r="A20" s="2" t="s">
        <v>122</v>
      </c>
      <c r="B20" s="3" t="s">
        <v>123</v>
      </c>
    </row>
  </sheetData>
  <hyperlinks>
    <hyperlink ref="B20" r:id="rId1" xr:uid="{DDAF38A1-D7D4-4C83-9D69-A9BF2383DE1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A0BD3-BD9B-411F-B2B8-9577E1AAB002}">
  <dimension ref="A1:AL34"/>
  <sheetViews>
    <sheetView zoomScaleNormal="100" workbookViewId="0">
      <selection activeCell="K7" sqref="K7"/>
    </sheetView>
  </sheetViews>
  <sheetFormatPr defaultRowHeight="14.4" x14ac:dyDescent="0.3"/>
  <cols>
    <col min="1" max="1" width="11.109375" style="2" customWidth="1"/>
    <col min="2" max="2" width="18.33203125" style="2" customWidth="1"/>
    <col min="3" max="6" width="11.44140625" style="2" bestFit="1" customWidth="1"/>
    <col min="7" max="9" width="10.44140625" style="2" bestFit="1" customWidth="1"/>
    <col min="10" max="10" width="9.44140625" style="2" bestFit="1" customWidth="1"/>
    <col min="11" max="11" width="9.44140625" style="2" customWidth="1"/>
    <col min="12" max="12" width="9.44140625" style="2" bestFit="1" customWidth="1"/>
    <col min="13" max="13" width="10.44140625" style="2" bestFit="1" customWidth="1"/>
    <col min="14" max="14" width="9.44140625" style="2" bestFit="1" customWidth="1"/>
    <col min="15" max="15" width="9.5546875" style="2" bestFit="1" customWidth="1"/>
    <col min="16" max="16" width="10.5546875" style="2" bestFit="1" customWidth="1"/>
    <col min="17" max="17" width="10.44140625" style="2" bestFit="1" customWidth="1"/>
    <col min="18" max="18" width="9.44140625" style="2" bestFit="1" customWidth="1"/>
    <col min="19" max="21" width="10.44140625" style="2" bestFit="1" customWidth="1"/>
    <col min="22" max="23" width="10.5546875" style="2" bestFit="1" customWidth="1"/>
    <col min="24" max="24" width="10" style="2" bestFit="1" customWidth="1"/>
    <col min="25" max="25" width="10.109375" style="2" bestFit="1" customWidth="1"/>
    <col min="26" max="28" width="8.88671875" style="2"/>
    <col min="29" max="29" width="11.109375" style="2" bestFit="1" customWidth="1"/>
    <col min="30" max="30" width="10.109375" style="2" bestFit="1" customWidth="1"/>
    <col min="31" max="35" width="10" style="2" bestFit="1" customWidth="1"/>
    <col min="36" max="16384" width="8.88671875" style="2"/>
  </cols>
  <sheetData>
    <row r="1" spans="1:38" s="9" customFormat="1" ht="43.2" x14ac:dyDescent="0.3">
      <c r="A1" s="9" t="s">
        <v>0</v>
      </c>
      <c r="B1" s="9" t="s">
        <v>1</v>
      </c>
      <c r="C1" s="9">
        <v>2000</v>
      </c>
      <c r="D1" s="9">
        <v>2011</v>
      </c>
      <c r="E1" s="16">
        <v>2017</v>
      </c>
      <c r="F1" s="9">
        <v>2023</v>
      </c>
      <c r="G1" s="9" t="s">
        <v>124</v>
      </c>
      <c r="H1" s="9" t="s">
        <v>125</v>
      </c>
      <c r="I1" s="9" t="s">
        <v>126</v>
      </c>
      <c r="J1" s="9" t="s">
        <v>127</v>
      </c>
      <c r="K1" s="9" t="s">
        <v>128</v>
      </c>
      <c r="L1" s="9" t="s">
        <v>129</v>
      </c>
      <c r="M1" s="9" t="s">
        <v>130</v>
      </c>
      <c r="N1" s="9" t="s">
        <v>131</v>
      </c>
      <c r="O1" s="9" t="s">
        <v>133</v>
      </c>
      <c r="P1" s="9" t="s">
        <v>134</v>
      </c>
      <c r="Q1" s="9" t="s">
        <v>135</v>
      </c>
      <c r="R1" s="16" t="s">
        <v>137</v>
      </c>
      <c r="S1" s="16" t="s">
        <v>138</v>
      </c>
      <c r="T1" s="16" t="s">
        <v>139</v>
      </c>
      <c r="U1" s="9" t="s">
        <v>141</v>
      </c>
      <c r="V1" s="9" t="s">
        <v>142</v>
      </c>
      <c r="W1" s="9" t="s">
        <v>143</v>
      </c>
      <c r="X1" s="9" t="s">
        <v>150</v>
      </c>
      <c r="Y1" s="9" t="s">
        <v>151</v>
      </c>
      <c r="Z1" s="9" t="s">
        <v>152</v>
      </c>
      <c r="AA1" s="9" t="s">
        <v>153</v>
      </c>
      <c r="AB1" s="9" t="s">
        <v>154</v>
      </c>
      <c r="AC1" s="9" t="s">
        <v>155</v>
      </c>
      <c r="AD1" s="9" t="s">
        <v>156</v>
      </c>
      <c r="AE1" s="9" t="s">
        <v>157</v>
      </c>
      <c r="AF1" s="9" t="s">
        <v>158</v>
      </c>
      <c r="AG1" s="9" t="s">
        <v>159</v>
      </c>
      <c r="AH1" s="9" t="s">
        <v>160</v>
      </c>
      <c r="AI1" s="9" t="s">
        <v>161</v>
      </c>
      <c r="AJ1" s="9" t="s">
        <v>162</v>
      </c>
      <c r="AK1" s="9" t="s">
        <v>163</v>
      </c>
      <c r="AL1" s="9" t="s">
        <v>164</v>
      </c>
    </row>
    <row r="2" spans="1:38" x14ac:dyDescent="0.3">
      <c r="A2" s="2" t="s">
        <v>41</v>
      </c>
      <c r="B2" s="17" t="s">
        <v>42</v>
      </c>
      <c r="C2" s="11">
        <v>27711</v>
      </c>
      <c r="D2" s="11">
        <v>25130</v>
      </c>
      <c r="E2" s="11">
        <v>22964</v>
      </c>
      <c r="F2" s="11">
        <v>22408</v>
      </c>
      <c r="G2" s="11">
        <f>F2-C2</f>
        <v>-5303</v>
      </c>
      <c r="H2" s="11">
        <f t="shared" ref="H2:H25" si="0">D2-C2</f>
        <v>-2581</v>
      </c>
      <c r="I2" s="11">
        <f t="shared" ref="I2:I25" si="1">F2-D2</f>
        <v>-2722</v>
      </c>
      <c r="J2" s="11">
        <f t="shared" ref="J2:K27" si="2">E2-D2</f>
        <v>-2166</v>
      </c>
      <c r="K2" s="18">
        <f>F2-E2</f>
        <v>-556</v>
      </c>
      <c r="L2" s="11">
        <v>5137</v>
      </c>
      <c r="M2" s="11">
        <v>18947</v>
      </c>
      <c r="N2" s="11">
        <v>3627</v>
      </c>
      <c r="O2" s="11">
        <v>3670</v>
      </c>
      <c r="P2" s="11">
        <v>16936</v>
      </c>
      <c r="Q2" s="11">
        <v>4524</v>
      </c>
      <c r="R2" s="11">
        <v>3855</v>
      </c>
      <c r="S2" s="11">
        <v>14337</v>
      </c>
      <c r="T2" s="11">
        <v>4772</v>
      </c>
      <c r="U2" s="11">
        <v>4065</v>
      </c>
      <c r="V2" s="11">
        <v>13496</v>
      </c>
      <c r="W2" s="11">
        <v>4847</v>
      </c>
      <c r="X2" s="15">
        <f>U2-L2</f>
        <v>-1072</v>
      </c>
      <c r="Y2" s="11">
        <f>O2-L2</f>
        <v>-1467</v>
      </c>
      <c r="Z2" s="15">
        <f>R2-O2</f>
        <v>185</v>
      </c>
      <c r="AA2" s="15">
        <f>U2-O2</f>
        <v>395</v>
      </c>
      <c r="AB2" s="2">
        <f>U2-R2</f>
        <v>210</v>
      </c>
      <c r="AC2" s="11">
        <f>V2-M2</f>
        <v>-5451</v>
      </c>
      <c r="AD2" s="11">
        <f>P2-M2</f>
        <v>-2011</v>
      </c>
      <c r="AE2" s="11">
        <f>S2-P2</f>
        <v>-2599</v>
      </c>
      <c r="AF2" s="15">
        <f>V2-P2</f>
        <v>-3440</v>
      </c>
      <c r="AG2" s="20">
        <f>V2-S2</f>
        <v>-841</v>
      </c>
      <c r="AH2" s="15">
        <f>W2-N2</f>
        <v>1220</v>
      </c>
      <c r="AI2" s="15">
        <f>Q2-N2</f>
        <v>897</v>
      </c>
      <c r="AJ2" s="15">
        <f>T2-Q2</f>
        <v>248</v>
      </c>
      <c r="AK2" s="15">
        <f>W2-T2</f>
        <v>75</v>
      </c>
      <c r="AL2" s="15">
        <f>W2-Q2</f>
        <v>323</v>
      </c>
    </row>
    <row r="3" spans="1:38" x14ac:dyDescent="0.3">
      <c r="A3" s="2" t="s">
        <v>39</v>
      </c>
      <c r="B3" s="2" t="s">
        <v>40</v>
      </c>
      <c r="C3" s="2">
        <v>716</v>
      </c>
      <c r="D3" s="2">
        <v>589</v>
      </c>
      <c r="E3" s="21">
        <v>521</v>
      </c>
      <c r="F3" s="20">
        <v>534</v>
      </c>
      <c r="G3" s="2">
        <f t="shared" ref="G3:G25" si="3">F3-C3</f>
        <v>-182</v>
      </c>
      <c r="H3" s="2">
        <f t="shared" si="0"/>
        <v>-127</v>
      </c>
      <c r="I3" s="2">
        <f t="shared" si="1"/>
        <v>-55</v>
      </c>
      <c r="J3" s="2">
        <f t="shared" si="2"/>
        <v>-68</v>
      </c>
      <c r="K3" s="18">
        <f t="shared" si="2"/>
        <v>13</v>
      </c>
      <c r="L3" s="2">
        <v>172</v>
      </c>
      <c r="M3" s="2">
        <v>445</v>
      </c>
      <c r="N3" s="2">
        <v>99</v>
      </c>
      <c r="O3" s="2">
        <v>99</v>
      </c>
      <c r="P3" s="2">
        <v>383</v>
      </c>
      <c r="Q3" s="2">
        <v>107</v>
      </c>
      <c r="R3" s="2">
        <v>79</v>
      </c>
      <c r="S3" s="2">
        <v>341</v>
      </c>
      <c r="T3" s="2">
        <v>101</v>
      </c>
      <c r="U3" s="11">
        <v>95</v>
      </c>
      <c r="V3" s="2">
        <v>344</v>
      </c>
      <c r="W3" s="2">
        <v>95</v>
      </c>
      <c r="X3" s="20">
        <f>U3-L3</f>
        <v>-77</v>
      </c>
      <c r="Y3" s="18">
        <f>O3-L3</f>
        <v>-73</v>
      </c>
      <c r="Z3" s="20">
        <f>R3-O3</f>
        <v>-20</v>
      </c>
      <c r="AA3" s="2">
        <f>U3-O3</f>
        <v>-4</v>
      </c>
      <c r="AB3" s="2">
        <f>U3-R3</f>
        <v>16</v>
      </c>
      <c r="AC3" s="18">
        <f>V3-M3</f>
        <v>-101</v>
      </c>
      <c r="AD3" s="18">
        <f>P3-M3</f>
        <v>-62</v>
      </c>
      <c r="AE3" s="20">
        <f>S3-P3</f>
        <v>-42</v>
      </c>
      <c r="AF3" s="2">
        <f>V3-P3</f>
        <v>-39</v>
      </c>
      <c r="AG3" s="2">
        <f>V3-S3</f>
        <v>3</v>
      </c>
      <c r="AH3" s="2">
        <f>W3-N3</f>
        <v>-4</v>
      </c>
      <c r="AI3" s="2">
        <f>Q3-N3</f>
        <v>8</v>
      </c>
      <c r="AJ3" s="2">
        <f>T3-Q3</f>
        <v>-6</v>
      </c>
      <c r="AK3" s="2">
        <f>W3-T3</f>
        <v>-6</v>
      </c>
      <c r="AL3" s="2">
        <f>W3-Q3</f>
        <v>-12</v>
      </c>
    </row>
    <row r="4" spans="1:38" x14ac:dyDescent="0.3">
      <c r="A4" s="2" t="s">
        <v>45</v>
      </c>
      <c r="B4" s="5" t="s">
        <v>46</v>
      </c>
      <c r="C4" s="11">
        <v>1012</v>
      </c>
      <c r="D4" s="2">
        <v>859</v>
      </c>
      <c r="E4" s="21">
        <v>824</v>
      </c>
      <c r="F4" s="20">
        <v>821</v>
      </c>
      <c r="G4" s="2">
        <f t="shared" si="3"/>
        <v>-191</v>
      </c>
      <c r="H4" s="2">
        <f t="shared" si="0"/>
        <v>-153</v>
      </c>
      <c r="I4" s="2">
        <f t="shared" si="1"/>
        <v>-38</v>
      </c>
      <c r="J4" s="2">
        <f t="shared" si="2"/>
        <v>-35</v>
      </c>
      <c r="K4" s="18">
        <f t="shared" si="2"/>
        <v>-3</v>
      </c>
      <c r="L4" s="2">
        <v>198</v>
      </c>
      <c r="M4" s="2">
        <v>646</v>
      </c>
      <c r="N4" s="2">
        <v>168</v>
      </c>
      <c r="O4" s="2">
        <v>103</v>
      </c>
      <c r="P4" s="2">
        <v>591</v>
      </c>
      <c r="Q4" s="2">
        <v>165</v>
      </c>
      <c r="R4" s="2">
        <v>110</v>
      </c>
      <c r="S4" s="2">
        <v>524</v>
      </c>
      <c r="T4" s="2">
        <v>190</v>
      </c>
      <c r="U4" s="11">
        <v>128</v>
      </c>
      <c r="V4" s="2">
        <v>518</v>
      </c>
      <c r="W4" s="2">
        <v>175</v>
      </c>
      <c r="X4" s="20">
        <f>U4-L4</f>
        <v>-70</v>
      </c>
      <c r="Y4" s="18">
        <f>O4-L4</f>
        <v>-95</v>
      </c>
      <c r="Z4" s="20">
        <f>R4-O4</f>
        <v>7</v>
      </c>
      <c r="AA4" s="2">
        <f>U4-O4</f>
        <v>25</v>
      </c>
      <c r="AB4" s="2">
        <f>U4-R4</f>
        <v>18</v>
      </c>
      <c r="AC4" s="18">
        <f>V4-M4</f>
        <v>-128</v>
      </c>
      <c r="AD4" s="18">
        <f>P4-M4</f>
        <v>-55</v>
      </c>
      <c r="AE4" s="20">
        <f>S4-P4</f>
        <v>-67</v>
      </c>
      <c r="AF4" s="2">
        <f>V4-P4</f>
        <v>-73</v>
      </c>
      <c r="AG4" s="2">
        <f>V4-S4</f>
        <v>-6</v>
      </c>
      <c r="AH4" s="2">
        <f>W4-N4</f>
        <v>7</v>
      </c>
      <c r="AI4" s="2">
        <f>Q4-N4</f>
        <v>-3</v>
      </c>
      <c r="AJ4" s="2">
        <f>T4-Q4</f>
        <v>25</v>
      </c>
      <c r="AK4" s="2">
        <f>W4-T4</f>
        <v>-15</v>
      </c>
      <c r="AL4" s="2">
        <f>W4-Q4</f>
        <v>10</v>
      </c>
    </row>
    <row r="5" spans="1:38" x14ac:dyDescent="0.3">
      <c r="A5" s="2" t="s">
        <v>27</v>
      </c>
      <c r="B5" s="2" t="s">
        <v>28</v>
      </c>
      <c r="C5" s="11">
        <v>1668</v>
      </c>
      <c r="D5" s="11">
        <v>1277</v>
      </c>
      <c r="E5" s="22">
        <v>1252</v>
      </c>
      <c r="F5" s="11">
        <v>1153</v>
      </c>
      <c r="G5" s="2">
        <f t="shared" si="3"/>
        <v>-515</v>
      </c>
      <c r="H5" s="2">
        <f t="shared" si="0"/>
        <v>-391</v>
      </c>
      <c r="I5" s="2">
        <f t="shared" si="1"/>
        <v>-124</v>
      </c>
      <c r="J5" s="2">
        <f t="shared" si="2"/>
        <v>-25</v>
      </c>
      <c r="K5" s="18">
        <f t="shared" si="2"/>
        <v>-99</v>
      </c>
      <c r="L5" s="2">
        <v>350</v>
      </c>
      <c r="M5" s="11">
        <v>1042</v>
      </c>
      <c r="N5" s="2">
        <v>276</v>
      </c>
      <c r="O5" s="2">
        <v>183</v>
      </c>
      <c r="P5" s="2">
        <v>809</v>
      </c>
      <c r="Q5" s="2">
        <v>285</v>
      </c>
      <c r="R5" s="2">
        <v>204</v>
      </c>
      <c r="S5" s="2">
        <v>763</v>
      </c>
      <c r="T5" s="2">
        <v>285</v>
      </c>
      <c r="U5" s="11">
        <v>187</v>
      </c>
      <c r="V5" s="2">
        <v>716</v>
      </c>
      <c r="W5" s="2">
        <v>250</v>
      </c>
      <c r="X5" s="20">
        <f>U5-L5</f>
        <v>-163</v>
      </c>
      <c r="Y5" s="18">
        <f>O5-L5</f>
        <v>-167</v>
      </c>
      <c r="Z5" s="20">
        <f>R5-O5</f>
        <v>21</v>
      </c>
      <c r="AA5" s="2">
        <f>U5-O5</f>
        <v>4</v>
      </c>
      <c r="AB5" s="2">
        <f>U5-R5</f>
        <v>-17</v>
      </c>
      <c r="AC5" s="18">
        <f>V5-M5</f>
        <v>-326</v>
      </c>
      <c r="AD5" s="18">
        <f>P5-M5</f>
        <v>-233</v>
      </c>
      <c r="AE5" s="20">
        <f>S5-P5</f>
        <v>-46</v>
      </c>
      <c r="AF5" s="2">
        <f>V5-P5</f>
        <v>-93</v>
      </c>
      <c r="AG5" s="2">
        <f>V5-S5</f>
        <v>-47</v>
      </c>
      <c r="AH5" s="2">
        <f>W5-N5</f>
        <v>-26</v>
      </c>
      <c r="AI5" s="2">
        <f>Q5-N5</f>
        <v>9</v>
      </c>
      <c r="AJ5" s="2">
        <f>T5-Q5</f>
        <v>0</v>
      </c>
      <c r="AK5" s="2">
        <f>W5-T5</f>
        <v>-35</v>
      </c>
      <c r="AL5" s="2">
        <f>W5-Q5</f>
        <v>-35</v>
      </c>
    </row>
    <row r="6" spans="1:38" x14ac:dyDescent="0.3">
      <c r="A6" s="2" t="s">
        <v>25</v>
      </c>
      <c r="B6" s="2" t="s">
        <v>26</v>
      </c>
      <c r="C6" s="11">
        <v>1371</v>
      </c>
      <c r="D6" s="11">
        <v>1110</v>
      </c>
      <c r="E6" s="22">
        <v>1030</v>
      </c>
      <c r="F6" s="20">
        <v>935</v>
      </c>
      <c r="G6" s="2">
        <f t="shared" si="3"/>
        <v>-436</v>
      </c>
      <c r="H6" s="2">
        <f t="shared" si="0"/>
        <v>-261</v>
      </c>
      <c r="I6" s="2">
        <f t="shared" si="1"/>
        <v>-175</v>
      </c>
      <c r="J6" s="2">
        <f t="shared" si="2"/>
        <v>-80</v>
      </c>
      <c r="K6" s="18">
        <f t="shared" si="2"/>
        <v>-95</v>
      </c>
      <c r="L6" s="2">
        <v>311</v>
      </c>
      <c r="M6" s="2">
        <v>834</v>
      </c>
      <c r="N6" s="2">
        <v>226</v>
      </c>
      <c r="O6" s="2">
        <v>136</v>
      </c>
      <c r="P6" s="2">
        <v>747</v>
      </c>
      <c r="Q6" s="2">
        <v>227</v>
      </c>
      <c r="R6" s="2">
        <v>142</v>
      </c>
      <c r="S6" s="2">
        <v>691</v>
      </c>
      <c r="T6" s="2">
        <v>197</v>
      </c>
      <c r="U6" s="11">
        <v>137</v>
      </c>
      <c r="V6" s="2">
        <v>601</v>
      </c>
      <c r="W6" s="2">
        <v>197</v>
      </c>
      <c r="X6" s="20">
        <f>U6-L6</f>
        <v>-174</v>
      </c>
      <c r="Y6" s="18">
        <f>O6-L6</f>
        <v>-175</v>
      </c>
      <c r="Z6" s="20">
        <f>R6-O6</f>
        <v>6</v>
      </c>
      <c r="AA6" s="2">
        <f>U6-O6</f>
        <v>1</v>
      </c>
      <c r="AB6" s="2">
        <f>U6-R6</f>
        <v>-5</v>
      </c>
      <c r="AC6" s="18">
        <f>V6-M6</f>
        <v>-233</v>
      </c>
      <c r="AD6" s="18">
        <f>P6-M6</f>
        <v>-87</v>
      </c>
      <c r="AE6" s="20">
        <f>S6-P6</f>
        <v>-56</v>
      </c>
      <c r="AF6" s="2">
        <f>V6-P6</f>
        <v>-146</v>
      </c>
      <c r="AG6" s="2">
        <f>V6-S6</f>
        <v>-90</v>
      </c>
      <c r="AH6" s="2">
        <f>W6-N6</f>
        <v>-29</v>
      </c>
      <c r="AI6" s="2">
        <f>Q6-N6</f>
        <v>1</v>
      </c>
      <c r="AJ6" s="2">
        <f>T6-Q6</f>
        <v>-30</v>
      </c>
      <c r="AK6" s="2">
        <f>W6-T6</f>
        <v>0</v>
      </c>
      <c r="AL6" s="2">
        <f>W6-Q6</f>
        <v>-30</v>
      </c>
    </row>
    <row r="7" spans="1:38" x14ac:dyDescent="0.3">
      <c r="A7" s="2" t="s">
        <v>13</v>
      </c>
      <c r="B7" s="2" t="s">
        <v>14</v>
      </c>
      <c r="C7" s="2">
        <v>709</v>
      </c>
      <c r="D7" s="2">
        <v>512</v>
      </c>
      <c r="E7" s="21">
        <v>460</v>
      </c>
      <c r="F7" s="20">
        <v>408</v>
      </c>
      <c r="G7" s="2">
        <f t="shared" si="3"/>
        <v>-301</v>
      </c>
      <c r="H7" s="2">
        <f t="shared" si="0"/>
        <v>-197</v>
      </c>
      <c r="I7" s="2">
        <f t="shared" si="1"/>
        <v>-104</v>
      </c>
      <c r="J7" s="2">
        <f t="shared" si="2"/>
        <v>-52</v>
      </c>
      <c r="K7" s="18">
        <f t="shared" si="2"/>
        <v>-52</v>
      </c>
      <c r="L7" s="2">
        <v>170</v>
      </c>
      <c r="M7" s="2">
        <v>434</v>
      </c>
      <c r="N7" s="2">
        <v>105</v>
      </c>
      <c r="O7" s="2">
        <v>62</v>
      </c>
      <c r="P7" s="2">
        <v>341</v>
      </c>
      <c r="Q7" s="2">
        <v>109</v>
      </c>
      <c r="R7" s="2">
        <v>63</v>
      </c>
      <c r="S7" s="2">
        <v>293</v>
      </c>
      <c r="T7" s="2">
        <v>104</v>
      </c>
      <c r="U7" s="11">
        <v>48</v>
      </c>
      <c r="V7" s="2">
        <v>260</v>
      </c>
      <c r="W7" s="2">
        <v>100</v>
      </c>
      <c r="X7" s="20">
        <f>U7-L7</f>
        <v>-122</v>
      </c>
      <c r="Y7" s="18">
        <f>O7-L7</f>
        <v>-108</v>
      </c>
      <c r="Z7" s="20">
        <f>R7-O7</f>
        <v>1</v>
      </c>
      <c r="AA7" s="2">
        <f>U7-O7</f>
        <v>-14</v>
      </c>
      <c r="AB7" s="2">
        <f>U7-R7</f>
        <v>-15</v>
      </c>
      <c r="AC7" s="18">
        <f>V7-M7</f>
        <v>-174</v>
      </c>
      <c r="AD7" s="18">
        <f>P7-M7</f>
        <v>-93</v>
      </c>
      <c r="AE7" s="20">
        <f>S7-P7</f>
        <v>-48</v>
      </c>
      <c r="AF7" s="2">
        <f>V7-P7</f>
        <v>-81</v>
      </c>
      <c r="AG7" s="2">
        <f>V7-S7</f>
        <v>-33</v>
      </c>
      <c r="AH7" s="2">
        <f>W7-N7</f>
        <v>-5</v>
      </c>
      <c r="AI7" s="2">
        <f>Q7-N7</f>
        <v>4</v>
      </c>
      <c r="AJ7" s="2">
        <f>T7-Q7</f>
        <v>-5</v>
      </c>
      <c r="AK7" s="2">
        <f>W7-T7</f>
        <v>-4</v>
      </c>
      <c r="AL7" s="2">
        <f>W7-Q7</f>
        <v>-9</v>
      </c>
    </row>
    <row r="8" spans="1:38" x14ac:dyDescent="0.3">
      <c r="A8" s="2" t="s">
        <v>37</v>
      </c>
      <c r="B8" s="2" t="s">
        <v>38</v>
      </c>
      <c r="C8" s="11">
        <v>1476</v>
      </c>
      <c r="D8" s="11">
        <v>1317</v>
      </c>
      <c r="E8" s="22">
        <v>1212</v>
      </c>
      <c r="F8" s="11">
        <v>1085</v>
      </c>
      <c r="G8" s="2">
        <f t="shared" si="3"/>
        <v>-391</v>
      </c>
      <c r="H8" s="2">
        <f t="shared" si="0"/>
        <v>-159</v>
      </c>
      <c r="I8" s="2">
        <f t="shared" si="1"/>
        <v>-232</v>
      </c>
      <c r="J8" s="2">
        <f t="shared" si="2"/>
        <v>-105</v>
      </c>
      <c r="K8" s="18">
        <f t="shared" si="2"/>
        <v>-127</v>
      </c>
      <c r="L8" s="2">
        <v>276</v>
      </c>
      <c r="M8" s="2">
        <v>967</v>
      </c>
      <c r="N8" s="2">
        <v>233</v>
      </c>
      <c r="O8" s="2">
        <v>169</v>
      </c>
      <c r="P8" s="2">
        <v>892</v>
      </c>
      <c r="Q8" s="2">
        <v>256</v>
      </c>
      <c r="R8" s="2">
        <v>142</v>
      </c>
      <c r="S8" s="2">
        <v>829</v>
      </c>
      <c r="T8" s="2">
        <v>241</v>
      </c>
      <c r="U8" s="11">
        <v>127</v>
      </c>
      <c r="V8" s="2">
        <v>720</v>
      </c>
      <c r="W8" s="2">
        <v>238</v>
      </c>
      <c r="X8" s="20">
        <f>U8-L8</f>
        <v>-149</v>
      </c>
      <c r="Y8" s="18">
        <f>O8-L8</f>
        <v>-107</v>
      </c>
      <c r="Z8" s="20">
        <f>R8-O8</f>
        <v>-27</v>
      </c>
      <c r="AA8" s="2">
        <f>U8-O8</f>
        <v>-42</v>
      </c>
      <c r="AB8" s="2">
        <f>U8-R8</f>
        <v>-15</v>
      </c>
      <c r="AC8" s="18">
        <f>V8-M8</f>
        <v>-247</v>
      </c>
      <c r="AD8" s="18">
        <f>P8-M8</f>
        <v>-75</v>
      </c>
      <c r="AE8" s="20">
        <f>S8-P8</f>
        <v>-63</v>
      </c>
      <c r="AF8" s="2">
        <f>V8-P8</f>
        <v>-172</v>
      </c>
      <c r="AG8" s="2">
        <f>V8-S8</f>
        <v>-109</v>
      </c>
      <c r="AH8" s="2">
        <f>W8-N8</f>
        <v>5</v>
      </c>
      <c r="AI8" s="2">
        <f>Q8-N8</f>
        <v>23</v>
      </c>
      <c r="AJ8" s="2">
        <f>T8-Q8</f>
        <v>-15</v>
      </c>
      <c r="AK8" s="2">
        <f>W8-T8</f>
        <v>-3</v>
      </c>
      <c r="AL8" s="2">
        <f>W8-Q8</f>
        <v>-18</v>
      </c>
    </row>
    <row r="9" spans="1:38" x14ac:dyDescent="0.3">
      <c r="A9" s="2" t="s">
        <v>4</v>
      </c>
      <c r="B9" s="2" t="s">
        <v>5</v>
      </c>
      <c r="C9" s="2">
        <v>680</v>
      </c>
      <c r="D9" s="2">
        <v>478</v>
      </c>
      <c r="E9" s="21">
        <v>358</v>
      </c>
      <c r="F9" s="20">
        <v>332</v>
      </c>
      <c r="G9" s="2">
        <f t="shared" si="3"/>
        <v>-348</v>
      </c>
      <c r="H9" s="2">
        <f t="shared" si="0"/>
        <v>-202</v>
      </c>
      <c r="I9" s="2">
        <f t="shared" si="1"/>
        <v>-146</v>
      </c>
      <c r="J9" s="2">
        <f t="shared" si="2"/>
        <v>-120</v>
      </c>
      <c r="K9" s="18">
        <f t="shared" si="2"/>
        <v>-26</v>
      </c>
      <c r="L9" s="2">
        <v>158</v>
      </c>
      <c r="M9" s="2">
        <v>406</v>
      </c>
      <c r="N9" s="2">
        <v>116</v>
      </c>
      <c r="O9" s="2">
        <v>51</v>
      </c>
      <c r="P9" s="2">
        <v>303</v>
      </c>
      <c r="Q9" s="2">
        <v>124</v>
      </c>
      <c r="R9" s="2">
        <v>28</v>
      </c>
      <c r="S9" s="2">
        <v>241</v>
      </c>
      <c r="T9" s="2">
        <v>89</v>
      </c>
      <c r="U9" s="11">
        <v>43</v>
      </c>
      <c r="V9" s="2">
        <v>217</v>
      </c>
      <c r="W9" s="2">
        <v>72</v>
      </c>
      <c r="X9" s="20">
        <f>U9-L9</f>
        <v>-115</v>
      </c>
      <c r="Y9" s="18">
        <f>O9-L9</f>
        <v>-107</v>
      </c>
      <c r="Z9" s="20">
        <f>R9-O9</f>
        <v>-23</v>
      </c>
      <c r="AA9" s="2">
        <f>U9-O9</f>
        <v>-8</v>
      </c>
      <c r="AB9" s="2">
        <f>U9-R9</f>
        <v>15</v>
      </c>
      <c r="AC9" s="18">
        <f>V9-M9</f>
        <v>-189</v>
      </c>
      <c r="AD9" s="18">
        <f>P9-M9</f>
        <v>-103</v>
      </c>
      <c r="AE9" s="20">
        <f>S9-P9</f>
        <v>-62</v>
      </c>
      <c r="AF9" s="2">
        <f>V9-P9</f>
        <v>-86</v>
      </c>
      <c r="AG9" s="2">
        <f>V9-S9</f>
        <v>-24</v>
      </c>
      <c r="AH9" s="2">
        <f>W9-N9</f>
        <v>-44</v>
      </c>
      <c r="AI9" s="2">
        <f>Q9-N9</f>
        <v>8</v>
      </c>
      <c r="AJ9" s="2">
        <f>T9-Q9</f>
        <v>-35</v>
      </c>
      <c r="AK9" s="2">
        <f>W9-T9</f>
        <v>-17</v>
      </c>
      <c r="AL9" s="2">
        <f>W9-Q9</f>
        <v>-52</v>
      </c>
    </row>
    <row r="10" spans="1:38" x14ac:dyDescent="0.3">
      <c r="A10" s="2" t="s">
        <v>47</v>
      </c>
      <c r="B10" s="5" t="s">
        <v>48</v>
      </c>
      <c r="C10" s="11">
        <v>1528</v>
      </c>
      <c r="D10" s="11">
        <v>1424</v>
      </c>
      <c r="E10" s="22">
        <v>1345</v>
      </c>
      <c r="F10" s="11">
        <v>1274</v>
      </c>
      <c r="G10" s="2">
        <f t="shared" si="3"/>
        <v>-254</v>
      </c>
      <c r="H10" s="2">
        <f t="shared" si="0"/>
        <v>-104</v>
      </c>
      <c r="I10" s="2">
        <f t="shared" si="1"/>
        <v>-150</v>
      </c>
      <c r="J10" s="2">
        <f t="shared" si="2"/>
        <v>-79</v>
      </c>
      <c r="K10" s="18">
        <f t="shared" si="2"/>
        <v>-71</v>
      </c>
      <c r="L10" s="2">
        <v>362</v>
      </c>
      <c r="M10" s="2">
        <v>959</v>
      </c>
      <c r="N10" s="2">
        <v>207</v>
      </c>
      <c r="O10" s="2">
        <v>226</v>
      </c>
      <c r="P10" s="2">
        <v>972</v>
      </c>
      <c r="Q10" s="2">
        <v>226</v>
      </c>
      <c r="R10" s="2">
        <v>220</v>
      </c>
      <c r="S10" s="2">
        <v>886</v>
      </c>
      <c r="T10" s="2">
        <v>239</v>
      </c>
      <c r="U10" s="11">
        <v>206</v>
      </c>
      <c r="V10" s="2">
        <v>824</v>
      </c>
      <c r="W10" s="2">
        <v>244</v>
      </c>
      <c r="X10" s="20">
        <f>U10-L10</f>
        <v>-156</v>
      </c>
      <c r="Y10" s="18">
        <f>O10-L10</f>
        <v>-136</v>
      </c>
      <c r="Z10" s="20">
        <f>R10-O10</f>
        <v>-6</v>
      </c>
      <c r="AA10" s="2">
        <f>U10-O10</f>
        <v>-20</v>
      </c>
      <c r="AB10" s="2">
        <f>U10-R10</f>
        <v>-14</v>
      </c>
      <c r="AC10" s="18">
        <f>V10-M10</f>
        <v>-135</v>
      </c>
      <c r="AD10" s="18">
        <f>P10-M10</f>
        <v>13</v>
      </c>
      <c r="AE10" s="20">
        <f>S10-P10</f>
        <v>-86</v>
      </c>
      <c r="AF10" s="2">
        <f>V10-P10</f>
        <v>-148</v>
      </c>
      <c r="AG10" s="2">
        <f>V10-S10</f>
        <v>-62</v>
      </c>
      <c r="AH10" s="2">
        <f>W10-N10</f>
        <v>37</v>
      </c>
      <c r="AI10" s="2">
        <f>Q10-N10</f>
        <v>19</v>
      </c>
      <c r="AJ10" s="2">
        <f>T10-Q10</f>
        <v>13</v>
      </c>
      <c r="AK10" s="2">
        <f>W10-T10</f>
        <v>5</v>
      </c>
      <c r="AL10" s="2">
        <f>W10-Q10</f>
        <v>18</v>
      </c>
    </row>
    <row r="11" spans="1:38" x14ac:dyDescent="0.3">
      <c r="A11" s="2" t="s">
        <v>49</v>
      </c>
      <c r="B11" s="5" t="s">
        <v>50</v>
      </c>
      <c r="C11" s="11">
        <v>3087</v>
      </c>
      <c r="D11" s="11">
        <v>2895</v>
      </c>
      <c r="E11" s="22">
        <v>2840</v>
      </c>
      <c r="F11" s="11">
        <v>2686</v>
      </c>
      <c r="G11" s="2">
        <f t="shared" si="3"/>
        <v>-401</v>
      </c>
      <c r="H11" s="2">
        <f t="shared" si="0"/>
        <v>-192</v>
      </c>
      <c r="I11" s="2">
        <f t="shared" si="1"/>
        <v>-209</v>
      </c>
      <c r="J11" s="2">
        <f t="shared" si="2"/>
        <v>-55</v>
      </c>
      <c r="K11" s="18">
        <f t="shared" si="2"/>
        <v>-154</v>
      </c>
      <c r="L11" s="2">
        <v>648</v>
      </c>
      <c r="M11" s="11">
        <v>1998</v>
      </c>
      <c r="N11" s="2">
        <v>441</v>
      </c>
      <c r="O11" s="2">
        <v>440</v>
      </c>
      <c r="P11" s="11">
        <v>1960</v>
      </c>
      <c r="Q11" s="2">
        <v>495</v>
      </c>
      <c r="R11" s="2">
        <v>482</v>
      </c>
      <c r="S11" s="11">
        <v>1845</v>
      </c>
      <c r="T11" s="2">
        <v>513</v>
      </c>
      <c r="U11" s="11">
        <v>507</v>
      </c>
      <c r="V11" s="11">
        <v>1697</v>
      </c>
      <c r="W11" s="2">
        <v>482</v>
      </c>
      <c r="X11" s="20">
        <f>U11-L11</f>
        <v>-141</v>
      </c>
      <c r="Y11" s="18">
        <f>O11-L11</f>
        <v>-208</v>
      </c>
      <c r="Z11" s="20">
        <f>R11-O11</f>
        <v>42</v>
      </c>
      <c r="AA11" s="2">
        <f>U11-O11</f>
        <v>67</v>
      </c>
      <c r="AB11" s="2">
        <f>U11-R11</f>
        <v>25</v>
      </c>
      <c r="AC11" s="18">
        <f>V11-M11</f>
        <v>-301</v>
      </c>
      <c r="AD11" s="18">
        <f>P11-M11</f>
        <v>-38</v>
      </c>
      <c r="AE11" s="20">
        <f>S11-P11</f>
        <v>-115</v>
      </c>
      <c r="AF11" s="2">
        <f>V11-P11</f>
        <v>-263</v>
      </c>
      <c r="AG11" s="2">
        <f>V11-S11</f>
        <v>-148</v>
      </c>
      <c r="AH11" s="2">
        <f>W11-N11</f>
        <v>41</v>
      </c>
      <c r="AI11" s="2">
        <f>Q11-N11</f>
        <v>54</v>
      </c>
      <c r="AJ11" s="2">
        <f>T11-Q11</f>
        <v>18</v>
      </c>
      <c r="AK11" s="2">
        <f>W11-T11</f>
        <v>-31</v>
      </c>
      <c r="AL11" s="2">
        <f>W11-Q11</f>
        <v>-13</v>
      </c>
    </row>
    <row r="12" spans="1:38" x14ac:dyDescent="0.3">
      <c r="A12" s="2" t="s">
        <v>35</v>
      </c>
      <c r="B12" s="2" t="s">
        <v>36</v>
      </c>
      <c r="C12" s="11">
        <v>1095</v>
      </c>
      <c r="D12" s="2">
        <v>855</v>
      </c>
      <c r="E12" s="21">
        <v>805</v>
      </c>
      <c r="F12" s="20">
        <v>784</v>
      </c>
      <c r="G12" s="2">
        <f t="shared" si="3"/>
        <v>-311</v>
      </c>
      <c r="H12" s="2">
        <f t="shared" si="0"/>
        <v>-240</v>
      </c>
      <c r="I12" s="2">
        <f t="shared" si="1"/>
        <v>-71</v>
      </c>
      <c r="J12" s="2">
        <f t="shared" si="2"/>
        <v>-50</v>
      </c>
      <c r="K12" s="18">
        <f t="shared" si="2"/>
        <v>-21</v>
      </c>
      <c r="L12" s="2">
        <v>238</v>
      </c>
      <c r="M12" s="2">
        <v>697</v>
      </c>
      <c r="N12" s="2">
        <v>160</v>
      </c>
      <c r="O12" s="2">
        <v>124</v>
      </c>
      <c r="P12" s="2">
        <v>533</v>
      </c>
      <c r="Q12" s="2">
        <v>198</v>
      </c>
      <c r="R12" s="2">
        <v>118</v>
      </c>
      <c r="S12" s="2">
        <v>516</v>
      </c>
      <c r="T12" s="2">
        <v>171</v>
      </c>
      <c r="U12" s="11">
        <v>127</v>
      </c>
      <c r="V12" s="2">
        <v>517</v>
      </c>
      <c r="W12" s="2">
        <v>140</v>
      </c>
      <c r="X12" s="20">
        <f>U12-L12</f>
        <v>-111</v>
      </c>
      <c r="Y12" s="18">
        <f>O12-L12</f>
        <v>-114</v>
      </c>
      <c r="Z12" s="20">
        <f>R12-O12</f>
        <v>-6</v>
      </c>
      <c r="AA12" s="2">
        <f>U12-O12</f>
        <v>3</v>
      </c>
      <c r="AB12" s="2">
        <f>U12-R12</f>
        <v>9</v>
      </c>
      <c r="AC12" s="18">
        <f>V12-M12</f>
        <v>-180</v>
      </c>
      <c r="AD12" s="18">
        <f>P12-M12</f>
        <v>-164</v>
      </c>
      <c r="AE12" s="20">
        <f>S12-P12</f>
        <v>-17</v>
      </c>
      <c r="AF12" s="2">
        <f>V12-P12</f>
        <v>-16</v>
      </c>
      <c r="AG12" s="2">
        <f>V12-S12</f>
        <v>1</v>
      </c>
      <c r="AH12" s="2">
        <f>W12-N12</f>
        <v>-20</v>
      </c>
      <c r="AI12" s="2">
        <f>Q12-N12</f>
        <v>38</v>
      </c>
      <c r="AJ12" s="2">
        <f>T12-Q12</f>
        <v>-27</v>
      </c>
      <c r="AK12" s="2">
        <f>W12-T12</f>
        <v>-31</v>
      </c>
      <c r="AL12" s="2">
        <f>W12-Q12</f>
        <v>-58</v>
      </c>
    </row>
    <row r="13" spans="1:38" x14ac:dyDescent="0.3">
      <c r="A13" s="2" t="s">
        <v>21</v>
      </c>
      <c r="B13" s="4" t="s">
        <v>22</v>
      </c>
      <c r="C13" s="11">
        <v>1726</v>
      </c>
      <c r="D13" s="11">
        <v>1301</v>
      </c>
      <c r="E13" s="11">
        <v>1135</v>
      </c>
      <c r="F13" s="11">
        <v>1082</v>
      </c>
      <c r="G13" s="2">
        <f t="shared" si="3"/>
        <v>-644</v>
      </c>
      <c r="H13" s="2">
        <f t="shared" si="0"/>
        <v>-425</v>
      </c>
      <c r="I13" s="2">
        <f t="shared" si="1"/>
        <v>-219</v>
      </c>
      <c r="J13" s="2">
        <f t="shared" si="2"/>
        <v>-166</v>
      </c>
      <c r="K13" s="18">
        <f t="shared" si="2"/>
        <v>-53</v>
      </c>
      <c r="L13" s="2">
        <v>293</v>
      </c>
      <c r="M13" s="11">
        <v>1023</v>
      </c>
      <c r="N13" s="2">
        <v>410</v>
      </c>
      <c r="O13" s="2">
        <v>162</v>
      </c>
      <c r="P13" s="2">
        <v>719</v>
      </c>
      <c r="Q13" s="2">
        <v>420</v>
      </c>
      <c r="R13" s="2">
        <v>149</v>
      </c>
      <c r="S13" s="2">
        <v>633</v>
      </c>
      <c r="T13" s="2">
        <v>353</v>
      </c>
      <c r="U13" s="11">
        <v>164</v>
      </c>
      <c r="V13" s="11">
        <v>614</v>
      </c>
      <c r="W13" s="2">
        <v>304</v>
      </c>
      <c r="X13" s="20">
        <f>U13-L13</f>
        <v>-129</v>
      </c>
      <c r="Y13" s="18">
        <f>O13-L13</f>
        <v>-131</v>
      </c>
      <c r="Z13" s="20">
        <f>R13-O13</f>
        <v>-13</v>
      </c>
      <c r="AA13" s="2">
        <f>U13-O13</f>
        <v>2</v>
      </c>
      <c r="AB13" s="2">
        <f>U13-R13</f>
        <v>15</v>
      </c>
      <c r="AC13" s="18">
        <f>V13-M13</f>
        <v>-409</v>
      </c>
      <c r="AD13" s="18">
        <f>P13-M13</f>
        <v>-304</v>
      </c>
      <c r="AE13" s="20">
        <f>S13-P13</f>
        <v>-86</v>
      </c>
      <c r="AF13" s="2">
        <f>V13-P13</f>
        <v>-105</v>
      </c>
      <c r="AG13" s="2">
        <f>V13-S13</f>
        <v>-19</v>
      </c>
      <c r="AH13" s="2">
        <f>W13-N13</f>
        <v>-106</v>
      </c>
      <c r="AI13" s="2">
        <f>Q13-N13</f>
        <v>10</v>
      </c>
      <c r="AJ13" s="2">
        <f>T13-Q13</f>
        <v>-67</v>
      </c>
      <c r="AK13" s="2">
        <f>W13-T13</f>
        <v>-49</v>
      </c>
      <c r="AL13" s="2">
        <f>W13-Q13</f>
        <v>-116</v>
      </c>
    </row>
    <row r="14" spans="1:38" x14ac:dyDescent="0.3">
      <c r="A14" s="2" t="s">
        <v>17</v>
      </c>
      <c r="B14" s="2" t="s">
        <v>18</v>
      </c>
      <c r="C14" s="11">
        <v>1695</v>
      </c>
      <c r="D14" s="11">
        <v>1290</v>
      </c>
      <c r="E14" s="11">
        <v>1159</v>
      </c>
      <c r="F14" s="11">
        <v>1015</v>
      </c>
      <c r="G14" s="2">
        <f t="shared" si="3"/>
        <v>-680</v>
      </c>
      <c r="H14" s="2">
        <f t="shared" si="0"/>
        <v>-405</v>
      </c>
      <c r="I14" s="2">
        <f t="shared" si="1"/>
        <v>-275</v>
      </c>
      <c r="J14" s="2">
        <f t="shared" si="2"/>
        <v>-131</v>
      </c>
      <c r="K14" s="18">
        <f t="shared" si="2"/>
        <v>-144</v>
      </c>
      <c r="L14" s="2">
        <v>441</v>
      </c>
      <c r="M14" s="11">
        <v>1049</v>
      </c>
      <c r="N14" s="2">
        <v>205</v>
      </c>
      <c r="O14" s="2">
        <v>172</v>
      </c>
      <c r="P14" s="2">
        <v>880</v>
      </c>
      <c r="Q14" s="2">
        <v>238</v>
      </c>
      <c r="R14" s="2">
        <v>159</v>
      </c>
      <c r="S14" s="2">
        <v>779</v>
      </c>
      <c r="T14" s="2">
        <v>221</v>
      </c>
      <c r="U14" s="11">
        <v>146</v>
      </c>
      <c r="V14" s="2">
        <v>670</v>
      </c>
      <c r="W14" s="2">
        <v>199</v>
      </c>
      <c r="X14" s="20">
        <f>U14-L14</f>
        <v>-295</v>
      </c>
      <c r="Y14" s="18">
        <f>O14-L14</f>
        <v>-269</v>
      </c>
      <c r="Z14" s="20">
        <f>R14-O14</f>
        <v>-13</v>
      </c>
      <c r="AA14" s="2">
        <f>U14-O14</f>
        <v>-26</v>
      </c>
      <c r="AB14" s="2">
        <f>U14-R14</f>
        <v>-13</v>
      </c>
      <c r="AC14" s="18">
        <f>V14-M14</f>
        <v>-379</v>
      </c>
      <c r="AD14" s="18">
        <f>P14-M14</f>
        <v>-169</v>
      </c>
      <c r="AE14" s="20">
        <f>S14-P14</f>
        <v>-101</v>
      </c>
      <c r="AF14" s="2">
        <f>V14-P14</f>
        <v>-210</v>
      </c>
      <c r="AG14" s="2">
        <f>V14-S14</f>
        <v>-109</v>
      </c>
      <c r="AH14" s="2">
        <f>W14-N14</f>
        <v>-6</v>
      </c>
      <c r="AI14" s="2">
        <f>Q14-N14</f>
        <v>33</v>
      </c>
      <c r="AJ14" s="2">
        <f>T14-Q14</f>
        <v>-17</v>
      </c>
      <c r="AK14" s="2">
        <f>W14-T14</f>
        <v>-22</v>
      </c>
      <c r="AL14" s="2">
        <f>W14-Q14</f>
        <v>-39</v>
      </c>
    </row>
    <row r="15" spans="1:38" x14ac:dyDescent="0.3">
      <c r="A15" s="2" t="s">
        <v>7</v>
      </c>
      <c r="B15" s="2" t="s">
        <v>8</v>
      </c>
      <c r="C15" s="2">
        <v>839</v>
      </c>
      <c r="D15" s="2">
        <v>590</v>
      </c>
      <c r="E15" s="2">
        <v>462</v>
      </c>
      <c r="F15" s="20">
        <v>436</v>
      </c>
      <c r="G15" s="2">
        <f t="shared" si="3"/>
        <v>-403</v>
      </c>
      <c r="H15" s="2">
        <f t="shared" si="0"/>
        <v>-249</v>
      </c>
      <c r="I15" s="2">
        <f t="shared" si="1"/>
        <v>-154</v>
      </c>
      <c r="J15" s="2">
        <f t="shared" si="2"/>
        <v>-128</v>
      </c>
      <c r="K15" s="18">
        <f t="shared" si="2"/>
        <v>-26</v>
      </c>
      <c r="L15" s="2">
        <v>175</v>
      </c>
      <c r="M15" s="23">
        <v>548</v>
      </c>
      <c r="N15" s="2">
        <v>116</v>
      </c>
      <c r="O15" s="2">
        <v>84</v>
      </c>
      <c r="P15" s="2">
        <v>389</v>
      </c>
      <c r="Q15" s="2">
        <v>117</v>
      </c>
      <c r="R15" s="2">
        <v>56</v>
      </c>
      <c r="S15" s="2">
        <v>300</v>
      </c>
      <c r="T15" s="2">
        <v>106</v>
      </c>
      <c r="U15" s="11">
        <v>66</v>
      </c>
      <c r="V15" s="2">
        <v>262</v>
      </c>
      <c r="W15" s="2">
        <v>108</v>
      </c>
      <c r="X15" s="20">
        <f>U15-L15</f>
        <v>-109</v>
      </c>
      <c r="Y15" s="18">
        <f>O15-L15</f>
        <v>-91</v>
      </c>
      <c r="Z15" s="20">
        <f>R15-O15</f>
        <v>-28</v>
      </c>
      <c r="AA15" s="2">
        <f>U15-O15</f>
        <v>-18</v>
      </c>
      <c r="AB15" s="2">
        <f>U15-R15</f>
        <v>10</v>
      </c>
      <c r="AC15" s="18">
        <f>V15-M15</f>
        <v>-286</v>
      </c>
      <c r="AD15" s="18">
        <f>P15-M15</f>
        <v>-159</v>
      </c>
      <c r="AE15" s="20">
        <f>S15-P15</f>
        <v>-89</v>
      </c>
      <c r="AF15" s="2">
        <f>V15-P15</f>
        <v>-127</v>
      </c>
      <c r="AG15" s="2">
        <f>V15-S15</f>
        <v>-38</v>
      </c>
      <c r="AH15" s="2">
        <f>W15-N15</f>
        <v>-8</v>
      </c>
      <c r="AI15" s="2">
        <f>Q15-N15</f>
        <v>1</v>
      </c>
      <c r="AJ15" s="2">
        <f>T15-Q15</f>
        <v>-11</v>
      </c>
      <c r="AK15" s="2">
        <f>W15-T15</f>
        <v>2</v>
      </c>
      <c r="AL15" s="2">
        <f>W15-Q15</f>
        <v>-9</v>
      </c>
    </row>
    <row r="16" spans="1:38" x14ac:dyDescent="0.3">
      <c r="A16" s="2" t="s">
        <v>29</v>
      </c>
      <c r="B16" s="2" t="s">
        <v>30</v>
      </c>
      <c r="C16" s="11">
        <v>1823</v>
      </c>
      <c r="D16" s="11">
        <v>1461</v>
      </c>
      <c r="E16" s="11">
        <v>1354</v>
      </c>
      <c r="F16" s="11">
        <v>1292</v>
      </c>
      <c r="G16" s="2">
        <f t="shared" si="3"/>
        <v>-531</v>
      </c>
      <c r="H16" s="2">
        <f t="shared" si="0"/>
        <v>-362</v>
      </c>
      <c r="I16" s="2">
        <f t="shared" si="1"/>
        <v>-169</v>
      </c>
      <c r="J16" s="2">
        <f t="shared" si="2"/>
        <v>-107</v>
      </c>
      <c r="K16" s="18">
        <f t="shared" si="2"/>
        <v>-62</v>
      </c>
      <c r="L16" s="2">
        <v>393</v>
      </c>
      <c r="M16" s="11">
        <v>1157</v>
      </c>
      <c r="N16" s="2">
        <v>273</v>
      </c>
      <c r="O16" s="2">
        <v>227</v>
      </c>
      <c r="P16" s="2">
        <v>967</v>
      </c>
      <c r="Q16" s="2">
        <v>267</v>
      </c>
      <c r="R16" s="2">
        <v>210</v>
      </c>
      <c r="S16" s="2">
        <v>872</v>
      </c>
      <c r="T16" s="2">
        <v>272</v>
      </c>
      <c r="U16" s="11">
        <v>227</v>
      </c>
      <c r="V16" s="2">
        <v>818</v>
      </c>
      <c r="W16" s="2">
        <v>247</v>
      </c>
      <c r="X16" s="20">
        <f>U16-L16</f>
        <v>-166</v>
      </c>
      <c r="Y16" s="18">
        <f>O16-L16</f>
        <v>-166</v>
      </c>
      <c r="Z16" s="20">
        <f>R16-O16</f>
        <v>-17</v>
      </c>
      <c r="AA16" s="2">
        <f>U16-O16</f>
        <v>0</v>
      </c>
      <c r="AB16" s="2">
        <f>U16-R16</f>
        <v>17</v>
      </c>
      <c r="AC16" s="18">
        <f>V16-M16</f>
        <v>-339</v>
      </c>
      <c r="AD16" s="18">
        <f>P16-M16</f>
        <v>-190</v>
      </c>
      <c r="AE16" s="20">
        <f>S16-P16</f>
        <v>-95</v>
      </c>
      <c r="AF16" s="2">
        <f>V16-P16</f>
        <v>-149</v>
      </c>
      <c r="AG16" s="2">
        <f>V16-S16</f>
        <v>-54</v>
      </c>
      <c r="AH16" s="2">
        <f>W16-N16</f>
        <v>-26</v>
      </c>
      <c r="AI16" s="2">
        <f>Q16-N16</f>
        <v>-6</v>
      </c>
      <c r="AJ16" s="2">
        <f>T16-Q16</f>
        <v>5</v>
      </c>
      <c r="AK16" s="2">
        <f>W16-T16</f>
        <v>-25</v>
      </c>
      <c r="AL16" s="2">
        <f>W16-Q16</f>
        <v>-20</v>
      </c>
    </row>
    <row r="17" spans="1:38" x14ac:dyDescent="0.3">
      <c r="A17" s="2" t="s">
        <v>33</v>
      </c>
      <c r="B17" s="4" t="s">
        <v>34</v>
      </c>
      <c r="C17" s="11">
        <v>3721</v>
      </c>
      <c r="D17" s="11">
        <v>3162</v>
      </c>
      <c r="E17" s="11">
        <v>2888</v>
      </c>
      <c r="F17" s="11">
        <v>2649</v>
      </c>
      <c r="G17" s="11">
        <f t="shared" si="3"/>
        <v>-1072</v>
      </c>
      <c r="H17" s="2">
        <f t="shared" si="0"/>
        <v>-559</v>
      </c>
      <c r="I17" s="2">
        <f t="shared" si="1"/>
        <v>-513</v>
      </c>
      <c r="J17" s="2">
        <f t="shared" si="2"/>
        <v>-274</v>
      </c>
      <c r="K17" s="18">
        <f>F17-E17</f>
        <v>-239</v>
      </c>
      <c r="L17" s="2">
        <v>653</v>
      </c>
      <c r="M17" s="11">
        <v>2421</v>
      </c>
      <c r="N17" s="2">
        <v>647</v>
      </c>
      <c r="O17" s="2">
        <v>400</v>
      </c>
      <c r="P17" s="11">
        <v>1982</v>
      </c>
      <c r="Q17" s="2">
        <v>780</v>
      </c>
      <c r="R17" s="2">
        <v>406</v>
      </c>
      <c r="S17" s="11">
        <v>1735</v>
      </c>
      <c r="T17" s="2">
        <v>747</v>
      </c>
      <c r="U17" s="2">
        <v>380</v>
      </c>
      <c r="V17" s="11">
        <v>1558</v>
      </c>
      <c r="W17" s="2">
        <v>711</v>
      </c>
      <c r="X17" s="20">
        <f>U17-L17</f>
        <v>-273</v>
      </c>
      <c r="Y17" s="18">
        <f>O17-L17</f>
        <v>-253</v>
      </c>
      <c r="Z17" s="20">
        <f>R17-O17</f>
        <v>6</v>
      </c>
      <c r="AA17" s="2">
        <f>U17-O17</f>
        <v>-20</v>
      </c>
      <c r="AB17" s="2">
        <f>U17-R17</f>
        <v>-26</v>
      </c>
      <c r="AC17" s="18">
        <f>V17-M17</f>
        <v>-863</v>
      </c>
      <c r="AD17" s="18">
        <f>P17-M17</f>
        <v>-439</v>
      </c>
      <c r="AE17" s="20">
        <f>S17-P17</f>
        <v>-247</v>
      </c>
      <c r="AF17" s="2">
        <f>V17-P17</f>
        <v>-424</v>
      </c>
      <c r="AG17" s="2">
        <f>V17-S17</f>
        <v>-177</v>
      </c>
      <c r="AH17" s="2">
        <f>W17-N17</f>
        <v>64</v>
      </c>
      <c r="AI17" s="2">
        <f>Q17-N17</f>
        <v>133</v>
      </c>
      <c r="AJ17" s="2">
        <f>T17-Q17</f>
        <v>-33</v>
      </c>
      <c r="AK17" s="2">
        <f>W17-T17</f>
        <v>-36</v>
      </c>
      <c r="AL17" s="2">
        <f>W17-Q17</f>
        <v>-69</v>
      </c>
    </row>
    <row r="18" spans="1:38" x14ac:dyDescent="0.3">
      <c r="A18" s="2" t="s">
        <v>19</v>
      </c>
      <c r="B18" s="4" t="s">
        <v>20</v>
      </c>
      <c r="C18" s="11">
        <v>1810</v>
      </c>
      <c r="D18" s="11">
        <v>1347</v>
      </c>
      <c r="E18" s="11">
        <v>1143</v>
      </c>
      <c r="F18" s="11">
        <v>1112</v>
      </c>
      <c r="G18" s="2">
        <f t="shared" si="3"/>
        <v>-698</v>
      </c>
      <c r="H18" s="2">
        <f t="shared" si="0"/>
        <v>-463</v>
      </c>
      <c r="I18" s="2">
        <f t="shared" si="1"/>
        <v>-235</v>
      </c>
      <c r="J18" s="2">
        <f t="shared" si="2"/>
        <v>-204</v>
      </c>
      <c r="K18" s="18">
        <f t="shared" si="2"/>
        <v>-31</v>
      </c>
      <c r="L18" s="2">
        <v>256</v>
      </c>
      <c r="M18" s="11">
        <v>1216</v>
      </c>
      <c r="N18" s="2">
        <v>338</v>
      </c>
      <c r="O18" s="2">
        <v>163</v>
      </c>
      <c r="P18" s="2">
        <v>828</v>
      </c>
      <c r="Q18" s="2">
        <v>356</v>
      </c>
      <c r="R18" s="2">
        <v>157</v>
      </c>
      <c r="S18" s="2">
        <v>631</v>
      </c>
      <c r="T18" s="2">
        <v>355</v>
      </c>
      <c r="U18" s="2">
        <v>157</v>
      </c>
      <c r="V18" s="2">
        <v>586</v>
      </c>
      <c r="W18" s="2">
        <v>369</v>
      </c>
      <c r="X18" s="20">
        <f>U18-L18</f>
        <v>-99</v>
      </c>
      <c r="Y18" s="18">
        <f>O18-L18</f>
        <v>-93</v>
      </c>
      <c r="Z18" s="20">
        <f>R18-O18</f>
        <v>-6</v>
      </c>
      <c r="AA18" s="2">
        <f>U18-O18</f>
        <v>-6</v>
      </c>
      <c r="AB18" s="2">
        <f>U18-R18</f>
        <v>0</v>
      </c>
      <c r="AC18" s="18">
        <f>V18-M18</f>
        <v>-630</v>
      </c>
      <c r="AD18" s="18">
        <f>P18-M18</f>
        <v>-388</v>
      </c>
      <c r="AE18" s="20">
        <f>S18-P18</f>
        <v>-197</v>
      </c>
      <c r="AF18" s="2">
        <f>V18-P18</f>
        <v>-242</v>
      </c>
      <c r="AG18" s="2">
        <f>V18-S18</f>
        <v>-45</v>
      </c>
      <c r="AH18" s="2">
        <f>W18-N18</f>
        <v>31</v>
      </c>
      <c r="AI18" s="2">
        <f>Q18-N18</f>
        <v>18</v>
      </c>
      <c r="AJ18" s="2">
        <f>T18-Q18</f>
        <v>-1</v>
      </c>
      <c r="AK18" s="2">
        <f>W18-T18</f>
        <v>14</v>
      </c>
      <c r="AL18" s="2">
        <f>W18-Q18</f>
        <v>13</v>
      </c>
    </row>
    <row r="19" spans="1:38" x14ac:dyDescent="0.3">
      <c r="A19" s="2" t="s">
        <v>15</v>
      </c>
      <c r="B19" s="2" t="s">
        <v>16</v>
      </c>
      <c r="C19" s="2">
        <v>941</v>
      </c>
      <c r="D19" s="2">
        <v>732</v>
      </c>
      <c r="E19" s="2">
        <v>608</v>
      </c>
      <c r="F19" s="20">
        <v>553</v>
      </c>
      <c r="G19" s="2">
        <f t="shared" si="3"/>
        <v>-388</v>
      </c>
      <c r="H19" s="2">
        <f t="shared" si="0"/>
        <v>-209</v>
      </c>
      <c r="I19" s="2">
        <f t="shared" si="1"/>
        <v>-179</v>
      </c>
      <c r="J19" s="2">
        <f t="shared" si="2"/>
        <v>-124</v>
      </c>
      <c r="K19" s="18">
        <f t="shared" si="2"/>
        <v>-55</v>
      </c>
      <c r="L19" s="2">
        <v>232</v>
      </c>
      <c r="M19" s="2">
        <v>575</v>
      </c>
      <c r="N19" s="2">
        <v>134</v>
      </c>
      <c r="O19" s="2">
        <v>91</v>
      </c>
      <c r="P19" s="2">
        <v>505</v>
      </c>
      <c r="Q19" s="2">
        <v>136</v>
      </c>
      <c r="R19" s="2">
        <v>73</v>
      </c>
      <c r="S19" s="2">
        <v>427</v>
      </c>
      <c r="T19" s="2">
        <v>108</v>
      </c>
      <c r="U19" s="11">
        <v>81</v>
      </c>
      <c r="V19" s="2">
        <v>372</v>
      </c>
      <c r="W19" s="2">
        <v>100</v>
      </c>
      <c r="X19" s="20">
        <f>U19-L19</f>
        <v>-151</v>
      </c>
      <c r="Y19" s="18">
        <f>O19-L19</f>
        <v>-141</v>
      </c>
      <c r="Z19" s="20">
        <f>R19-O19</f>
        <v>-18</v>
      </c>
      <c r="AA19" s="2">
        <f>U19-O19</f>
        <v>-10</v>
      </c>
      <c r="AB19" s="2">
        <f>U19-R19</f>
        <v>8</v>
      </c>
      <c r="AC19" s="18">
        <f>V19-M19</f>
        <v>-203</v>
      </c>
      <c r="AD19" s="18">
        <f>P19-M19</f>
        <v>-70</v>
      </c>
      <c r="AE19" s="20">
        <f>S19-P19</f>
        <v>-78</v>
      </c>
      <c r="AF19" s="2">
        <f>V19-P19</f>
        <v>-133</v>
      </c>
      <c r="AG19" s="2">
        <f>V19-S19</f>
        <v>-55</v>
      </c>
      <c r="AH19" s="2">
        <f>W19-N19</f>
        <v>-34</v>
      </c>
      <c r="AI19" s="2">
        <f>Q19-N19</f>
        <v>2</v>
      </c>
      <c r="AJ19" s="2">
        <f>T19-Q19</f>
        <v>-28</v>
      </c>
      <c r="AK19" s="2">
        <f>W19-T19</f>
        <v>-8</v>
      </c>
      <c r="AL19" s="2">
        <f>W19-Q19</f>
        <v>-36</v>
      </c>
    </row>
    <row r="20" spans="1:38" x14ac:dyDescent="0.3">
      <c r="A20" s="2" t="s">
        <v>9</v>
      </c>
      <c r="B20" s="4" t="s">
        <v>10</v>
      </c>
      <c r="C20" s="11">
        <v>1780</v>
      </c>
      <c r="D20" s="11">
        <v>1412</v>
      </c>
      <c r="E20" s="11">
        <v>1106</v>
      </c>
      <c r="F20" s="11">
        <v>953</v>
      </c>
      <c r="G20" s="2">
        <f t="shared" si="3"/>
        <v>-827</v>
      </c>
      <c r="H20" s="2">
        <f t="shared" si="0"/>
        <v>-368</v>
      </c>
      <c r="I20" s="2">
        <f t="shared" si="1"/>
        <v>-459</v>
      </c>
      <c r="J20" s="2">
        <f t="shared" si="2"/>
        <v>-306</v>
      </c>
      <c r="K20" s="18">
        <f t="shared" si="2"/>
        <v>-153</v>
      </c>
      <c r="L20" s="2">
        <v>244</v>
      </c>
      <c r="M20" s="11">
        <v>1184</v>
      </c>
      <c r="N20" s="2">
        <v>352</v>
      </c>
      <c r="O20" s="2">
        <v>173</v>
      </c>
      <c r="P20" s="2">
        <v>920</v>
      </c>
      <c r="Q20" s="2">
        <v>319</v>
      </c>
      <c r="R20" s="2">
        <v>131</v>
      </c>
      <c r="S20" s="2">
        <v>698</v>
      </c>
      <c r="T20" s="2">
        <v>277</v>
      </c>
      <c r="U20" s="2">
        <v>123</v>
      </c>
      <c r="V20" s="2">
        <v>579</v>
      </c>
      <c r="W20" s="2">
        <v>251</v>
      </c>
      <c r="X20" s="20">
        <f>U20-L20</f>
        <v>-121</v>
      </c>
      <c r="Y20" s="18">
        <f>O20-L20</f>
        <v>-71</v>
      </c>
      <c r="Z20" s="20">
        <f>R20-O20</f>
        <v>-42</v>
      </c>
      <c r="AA20" s="2">
        <f>U20-O20</f>
        <v>-50</v>
      </c>
      <c r="AB20" s="2">
        <f>U20-R20</f>
        <v>-8</v>
      </c>
      <c r="AC20" s="18">
        <f>V20-M20</f>
        <v>-605</v>
      </c>
      <c r="AD20" s="18">
        <f>P20-M20</f>
        <v>-264</v>
      </c>
      <c r="AE20" s="20">
        <f>S20-P20</f>
        <v>-222</v>
      </c>
      <c r="AF20" s="2">
        <f>V20-P20</f>
        <v>-341</v>
      </c>
      <c r="AG20" s="2">
        <f>V20-S20</f>
        <v>-119</v>
      </c>
      <c r="AH20" s="2">
        <f>W20-N20</f>
        <v>-101</v>
      </c>
      <c r="AI20" s="2">
        <f>Q20-N20</f>
        <v>-33</v>
      </c>
      <c r="AJ20" s="2">
        <f>T20-Q20</f>
        <v>-42</v>
      </c>
      <c r="AK20" s="2">
        <f>W20-T20</f>
        <v>-26</v>
      </c>
      <c r="AL20" s="2">
        <f>W20-Q20</f>
        <v>-68</v>
      </c>
    </row>
    <row r="21" spans="1:38" x14ac:dyDescent="0.3">
      <c r="A21" s="2" t="s">
        <v>23</v>
      </c>
      <c r="B21" s="2" t="s">
        <v>24</v>
      </c>
      <c r="C21" s="11">
        <v>1226</v>
      </c>
      <c r="D21" s="2">
        <v>972</v>
      </c>
      <c r="E21" s="20">
        <v>881</v>
      </c>
      <c r="F21" s="2">
        <v>820</v>
      </c>
      <c r="G21" s="2">
        <f t="shared" si="3"/>
        <v>-406</v>
      </c>
      <c r="H21" s="2">
        <f t="shared" si="0"/>
        <v>-254</v>
      </c>
      <c r="I21" s="2">
        <f t="shared" si="1"/>
        <v>-152</v>
      </c>
      <c r="J21" s="2">
        <f t="shared" si="2"/>
        <v>-91</v>
      </c>
      <c r="K21" s="18">
        <f t="shared" si="2"/>
        <v>-61</v>
      </c>
      <c r="L21" s="2">
        <v>269</v>
      </c>
      <c r="M21" s="2">
        <v>738</v>
      </c>
      <c r="N21" s="2">
        <v>219</v>
      </c>
      <c r="O21" s="2">
        <v>137</v>
      </c>
      <c r="P21" s="2">
        <v>640</v>
      </c>
      <c r="Q21" s="2">
        <v>195</v>
      </c>
      <c r="R21" s="2">
        <v>139</v>
      </c>
      <c r="S21" s="2">
        <v>560</v>
      </c>
      <c r="T21" s="2">
        <v>182</v>
      </c>
      <c r="U21" s="2">
        <v>141</v>
      </c>
      <c r="V21" s="2">
        <v>511</v>
      </c>
      <c r="W21" s="2">
        <v>168</v>
      </c>
      <c r="X21" s="20">
        <f>U21-L21</f>
        <v>-128</v>
      </c>
      <c r="Y21" s="18">
        <f>O21-L21</f>
        <v>-132</v>
      </c>
      <c r="Z21" s="20">
        <f>R21-O21</f>
        <v>2</v>
      </c>
      <c r="AA21" s="2">
        <f>U21-O21</f>
        <v>4</v>
      </c>
      <c r="AB21" s="2">
        <f>U21-R21</f>
        <v>2</v>
      </c>
      <c r="AC21" s="18">
        <f>V21-M21</f>
        <v>-227</v>
      </c>
      <c r="AD21" s="18">
        <f>P21-M21</f>
        <v>-98</v>
      </c>
      <c r="AE21" s="20">
        <f>S21-P21</f>
        <v>-80</v>
      </c>
      <c r="AF21" s="2">
        <f>V21-P21</f>
        <v>-129</v>
      </c>
      <c r="AG21" s="2">
        <f>V21-S21</f>
        <v>-49</v>
      </c>
      <c r="AH21" s="2">
        <f>W21-N21</f>
        <v>-51</v>
      </c>
      <c r="AI21" s="2">
        <f>Q21-N21</f>
        <v>-24</v>
      </c>
      <c r="AJ21" s="2">
        <f>T21-Q21</f>
        <v>-13</v>
      </c>
      <c r="AK21" s="2">
        <f>W21-T21</f>
        <v>-14</v>
      </c>
      <c r="AL21" s="2">
        <f>W21-Q21</f>
        <v>-27</v>
      </c>
    </row>
    <row r="22" spans="1:38" x14ac:dyDescent="0.3">
      <c r="A22" s="2" t="s">
        <v>31</v>
      </c>
      <c r="B22" s="2" t="s">
        <v>32</v>
      </c>
      <c r="C22" s="11">
        <v>1179</v>
      </c>
      <c r="D22" s="2">
        <v>958</v>
      </c>
      <c r="E22" s="20">
        <v>897</v>
      </c>
      <c r="F22" s="2">
        <v>836</v>
      </c>
      <c r="G22" s="2">
        <f t="shared" si="3"/>
        <v>-343</v>
      </c>
      <c r="H22" s="2">
        <f t="shared" si="0"/>
        <v>-221</v>
      </c>
      <c r="I22" s="2">
        <f t="shared" si="1"/>
        <v>-122</v>
      </c>
      <c r="J22" s="2">
        <f t="shared" si="2"/>
        <v>-61</v>
      </c>
      <c r="K22" s="18">
        <f t="shared" si="2"/>
        <v>-61</v>
      </c>
      <c r="L22" s="2">
        <v>283</v>
      </c>
      <c r="M22" s="2">
        <v>738</v>
      </c>
      <c r="N22" s="2">
        <v>158</v>
      </c>
      <c r="O22" s="2">
        <v>125</v>
      </c>
      <c r="P22" s="2">
        <v>652</v>
      </c>
      <c r="Q22" s="2">
        <v>181</v>
      </c>
      <c r="R22" s="2">
        <v>110</v>
      </c>
      <c r="S22" s="2">
        <v>605</v>
      </c>
      <c r="T22" s="2">
        <v>182</v>
      </c>
      <c r="U22" s="2">
        <v>109</v>
      </c>
      <c r="V22" s="2">
        <v>538</v>
      </c>
      <c r="W22" s="2">
        <v>189</v>
      </c>
      <c r="X22" s="20">
        <f>U22-L22</f>
        <v>-174</v>
      </c>
      <c r="Y22" s="18">
        <f>O22-L22</f>
        <v>-158</v>
      </c>
      <c r="Z22" s="20">
        <f>R22-O22</f>
        <v>-15</v>
      </c>
      <c r="AA22" s="2">
        <f>U22-O22</f>
        <v>-16</v>
      </c>
      <c r="AB22" s="2">
        <f>U22-R22</f>
        <v>-1</v>
      </c>
      <c r="AC22" s="18">
        <f>V22-M22</f>
        <v>-200</v>
      </c>
      <c r="AD22" s="18">
        <f>P22-M22</f>
        <v>-86</v>
      </c>
      <c r="AE22" s="20">
        <f>S22-P22</f>
        <v>-47</v>
      </c>
      <c r="AF22" s="2">
        <f>V22-P22</f>
        <v>-114</v>
      </c>
      <c r="AG22" s="2">
        <f>V22-S22</f>
        <v>-67</v>
      </c>
      <c r="AH22" s="2">
        <f>W22-N22</f>
        <v>31</v>
      </c>
      <c r="AI22" s="2">
        <f>Q22-N22</f>
        <v>23</v>
      </c>
      <c r="AJ22" s="2">
        <f>T22-Q22</f>
        <v>1</v>
      </c>
      <c r="AK22" s="2">
        <f>W22-T22</f>
        <v>7</v>
      </c>
      <c r="AL22" s="2">
        <f>W22-Q22</f>
        <v>8</v>
      </c>
    </row>
    <row r="23" spans="1:38" x14ac:dyDescent="0.3">
      <c r="A23" s="2" t="s">
        <v>51</v>
      </c>
      <c r="B23" s="5" t="s">
        <v>52</v>
      </c>
      <c r="C23" s="11">
        <v>3818</v>
      </c>
      <c r="D23" s="11">
        <v>3767</v>
      </c>
      <c r="E23" s="11">
        <v>3423</v>
      </c>
      <c r="F23" s="11">
        <v>3335</v>
      </c>
      <c r="G23" s="2">
        <f t="shared" si="3"/>
        <v>-483</v>
      </c>
      <c r="H23" s="2">
        <f t="shared" si="0"/>
        <v>-51</v>
      </c>
      <c r="I23" s="2">
        <f t="shared" si="1"/>
        <v>-432</v>
      </c>
      <c r="J23" s="2">
        <f t="shared" si="2"/>
        <v>-344</v>
      </c>
      <c r="K23" s="18">
        <f t="shared" si="2"/>
        <v>-88</v>
      </c>
      <c r="L23" s="2">
        <v>664</v>
      </c>
      <c r="M23" s="11">
        <v>2782</v>
      </c>
      <c r="N23" s="2">
        <v>372</v>
      </c>
      <c r="O23" s="2">
        <v>436</v>
      </c>
      <c r="P23" s="11">
        <v>2891</v>
      </c>
      <c r="Q23" s="2">
        <v>440</v>
      </c>
      <c r="R23" s="2">
        <v>571</v>
      </c>
      <c r="S23" s="11">
        <v>2362</v>
      </c>
      <c r="T23" s="2">
        <v>490</v>
      </c>
      <c r="U23" s="2">
        <v>644</v>
      </c>
      <c r="V23" s="11">
        <v>2180</v>
      </c>
      <c r="W23" s="2">
        <v>511</v>
      </c>
      <c r="X23" s="20">
        <f>U23-L23</f>
        <v>-20</v>
      </c>
      <c r="Y23" s="18">
        <f>O23-L23</f>
        <v>-228</v>
      </c>
      <c r="Z23" s="20">
        <f>R23-O23</f>
        <v>135</v>
      </c>
      <c r="AA23" s="2">
        <f>U23-O23</f>
        <v>208</v>
      </c>
      <c r="AB23" s="2">
        <f>U23-R23</f>
        <v>73</v>
      </c>
      <c r="AC23" s="18">
        <f>V23-M23</f>
        <v>-602</v>
      </c>
      <c r="AD23" s="18">
        <f>P23-M23</f>
        <v>109</v>
      </c>
      <c r="AE23" s="20">
        <f>S23-P23</f>
        <v>-529</v>
      </c>
      <c r="AF23" s="2">
        <f>V23-P23</f>
        <v>-711</v>
      </c>
      <c r="AG23" s="2">
        <f>V23-S23</f>
        <v>-182</v>
      </c>
      <c r="AH23" s="2">
        <f>W23-N23</f>
        <v>139</v>
      </c>
      <c r="AI23" s="2">
        <f>Q23-N23</f>
        <v>68</v>
      </c>
      <c r="AJ23" s="2">
        <f>T23-Q23</f>
        <v>50</v>
      </c>
      <c r="AK23" s="2">
        <f>W23-T23</f>
        <v>21</v>
      </c>
      <c r="AL23" s="2">
        <f>W23-Q23</f>
        <v>71</v>
      </c>
    </row>
    <row r="24" spans="1:38" x14ac:dyDescent="0.3">
      <c r="A24" s="2" t="s">
        <v>11</v>
      </c>
      <c r="B24" s="2" t="s">
        <v>12</v>
      </c>
      <c r="C24" s="2">
        <v>620</v>
      </c>
      <c r="D24" s="2">
        <v>435</v>
      </c>
      <c r="E24" s="20">
        <v>398</v>
      </c>
      <c r="F24" s="2">
        <v>349</v>
      </c>
      <c r="G24" s="2">
        <f t="shared" si="3"/>
        <v>-271</v>
      </c>
      <c r="H24" s="2">
        <f t="shared" si="0"/>
        <v>-185</v>
      </c>
      <c r="I24" s="2">
        <f t="shared" si="1"/>
        <v>-86</v>
      </c>
      <c r="J24" s="2">
        <f t="shared" si="2"/>
        <v>-37</v>
      </c>
      <c r="K24" s="18">
        <f t="shared" si="2"/>
        <v>-49</v>
      </c>
      <c r="L24" s="2">
        <v>165</v>
      </c>
      <c r="M24" s="2">
        <v>379</v>
      </c>
      <c r="N24" s="2">
        <v>76</v>
      </c>
      <c r="O24" s="2">
        <v>77</v>
      </c>
      <c r="P24" s="2">
        <v>290</v>
      </c>
      <c r="Q24" s="2">
        <v>68</v>
      </c>
      <c r="R24" s="2">
        <v>64</v>
      </c>
      <c r="S24" s="2">
        <v>265</v>
      </c>
      <c r="T24" s="2">
        <v>69</v>
      </c>
      <c r="U24" s="2">
        <v>41</v>
      </c>
      <c r="V24" s="2">
        <v>236</v>
      </c>
      <c r="W24" s="2">
        <v>72</v>
      </c>
      <c r="X24" s="20">
        <f>U24-L24</f>
        <v>-124</v>
      </c>
      <c r="Y24" s="18">
        <f>O24-L24</f>
        <v>-88</v>
      </c>
      <c r="Z24" s="20">
        <f>R24-O24</f>
        <v>-13</v>
      </c>
      <c r="AA24" s="2">
        <f>U24-O24</f>
        <v>-36</v>
      </c>
      <c r="AB24" s="2">
        <f>U24-R24</f>
        <v>-23</v>
      </c>
      <c r="AC24" s="18">
        <f>V24-M24</f>
        <v>-143</v>
      </c>
      <c r="AD24" s="18">
        <f>P24-M24</f>
        <v>-89</v>
      </c>
      <c r="AE24" s="20">
        <f>S24-P24</f>
        <v>-25</v>
      </c>
      <c r="AF24" s="2">
        <f>V24-P24</f>
        <v>-54</v>
      </c>
      <c r="AG24" s="2">
        <f>V24-S24</f>
        <v>-29</v>
      </c>
      <c r="AH24" s="2">
        <f>W24-N24</f>
        <v>-4</v>
      </c>
      <c r="AI24" s="2">
        <f>Q24-N24</f>
        <v>-8</v>
      </c>
      <c r="AJ24" s="2">
        <f>T24-Q24</f>
        <v>1</v>
      </c>
      <c r="AK24" s="2">
        <f>W24-T24</f>
        <v>3</v>
      </c>
      <c r="AL24" s="2">
        <f>W24-Q24</f>
        <v>4</v>
      </c>
    </row>
    <row r="25" spans="1:38" x14ac:dyDescent="0.3">
      <c r="A25" s="2" t="s">
        <v>43</v>
      </c>
      <c r="B25" s="2" t="s">
        <v>44</v>
      </c>
      <c r="C25" s="2">
        <v>855</v>
      </c>
      <c r="D25" s="2">
        <v>759</v>
      </c>
      <c r="E25" s="20">
        <v>677</v>
      </c>
      <c r="F25" s="2">
        <v>693</v>
      </c>
      <c r="G25" s="2">
        <f t="shared" si="3"/>
        <v>-162</v>
      </c>
      <c r="H25" s="2">
        <f t="shared" si="0"/>
        <v>-96</v>
      </c>
      <c r="I25" s="2">
        <f t="shared" si="1"/>
        <v>-66</v>
      </c>
      <c r="J25" s="2">
        <f t="shared" si="2"/>
        <v>-82</v>
      </c>
      <c r="K25" s="18">
        <f t="shared" si="2"/>
        <v>16</v>
      </c>
      <c r="L25" s="2">
        <v>172</v>
      </c>
      <c r="M25" s="2">
        <v>557</v>
      </c>
      <c r="N25" s="2">
        <v>126</v>
      </c>
      <c r="O25" s="2">
        <v>127</v>
      </c>
      <c r="P25" s="2">
        <v>485</v>
      </c>
      <c r="Q25" s="2">
        <v>147</v>
      </c>
      <c r="R25" s="2">
        <v>110</v>
      </c>
      <c r="S25" s="2">
        <v>420</v>
      </c>
      <c r="T25" s="2">
        <v>147</v>
      </c>
      <c r="U25" s="2">
        <v>122</v>
      </c>
      <c r="V25" s="2">
        <v>418</v>
      </c>
      <c r="W25" s="2">
        <v>153</v>
      </c>
      <c r="X25" s="20">
        <f>U25-L25</f>
        <v>-50</v>
      </c>
      <c r="Y25" s="18">
        <f>O25-L25</f>
        <v>-45</v>
      </c>
      <c r="Z25" s="20">
        <f>R25-O25</f>
        <v>-17</v>
      </c>
      <c r="AA25" s="2">
        <f>U25-O25</f>
        <v>-5</v>
      </c>
      <c r="AB25" s="2">
        <f>U25-R25</f>
        <v>12</v>
      </c>
      <c r="AC25" s="18">
        <f>V25-M25</f>
        <v>-139</v>
      </c>
      <c r="AD25" s="18">
        <f>P25-M25</f>
        <v>-72</v>
      </c>
      <c r="AE25" s="20">
        <f>S25-P25</f>
        <v>-65</v>
      </c>
      <c r="AF25" s="2">
        <f>V25-P25</f>
        <v>-67</v>
      </c>
      <c r="AG25" s="2">
        <f>V25-S25</f>
        <v>-2</v>
      </c>
      <c r="AH25" s="2">
        <f>W25-N25</f>
        <v>27</v>
      </c>
      <c r="AI25" s="2">
        <f>Q25-N25</f>
        <v>21</v>
      </c>
      <c r="AJ25" s="2">
        <f>T25-Q25</f>
        <v>0</v>
      </c>
      <c r="AK25" s="2">
        <f>W25-T25</f>
        <v>6</v>
      </c>
      <c r="AL25" s="2">
        <f>W25-Q25</f>
        <v>6</v>
      </c>
    </row>
    <row r="26" spans="1:38" x14ac:dyDescent="0.3">
      <c r="B26" s="2" t="s">
        <v>165</v>
      </c>
      <c r="C26" s="11">
        <f>SUM(C2:C25)</f>
        <v>63086</v>
      </c>
      <c r="D26" s="11">
        <f t="shared" ref="D26" si="4">SUM(D2:D25)</f>
        <v>54632</v>
      </c>
      <c r="E26" s="11">
        <f>SUM(E2:E25)</f>
        <v>49742</v>
      </c>
      <c r="F26" s="11">
        <f>SUM(F2:F25)</f>
        <v>47545</v>
      </c>
      <c r="G26" s="11">
        <f>SUM(G2:G25)</f>
        <v>-15541</v>
      </c>
      <c r="H26" s="11">
        <f t="shared" ref="H26" si="5">SUM(H2:H25)</f>
        <v>-8454</v>
      </c>
      <c r="I26" s="11">
        <f>SUM(I2:I25)</f>
        <v>-7087</v>
      </c>
      <c r="J26" s="11">
        <f t="shared" si="2"/>
        <v>-4890</v>
      </c>
      <c r="K26" s="11">
        <f>F26-E26</f>
        <v>-2197</v>
      </c>
      <c r="L26" s="11">
        <v>11967</v>
      </c>
      <c r="M26" s="11">
        <v>40719</v>
      </c>
      <c r="N26" s="11">
        <v>8674</v>
      </c>
      <c r="O26" s="11">
        <v>7390</v>
      </c>
      <c r="P26" s="11">
        <v>35452</v>
      </c>
      <c r="Q26" s="11">
        <v>9857</v>
      </c>
      <c r="R26" s="11">
        <f>SUM(R2:R25)</f>
        <v>7778</v>
      </c>
      <c r="S26" s="11">
        <f>SUM(S2:S25)</f>
        <v>31553</v>
      </c>
      <c r="T26" s="11">
        <f>SUM(T2:T25)</f>
        <v>10411</v>
      </c>
      <c r="U26" s="11">
        <f>SUM(U2:U25)</f>
        <v>8071</v>
      </c>
      <c r="V26" s="11">
        <f>SUM(V2:V25)</f>
        <v>29252</v>
      </c>
      <c r="W26" s="11">
        <f>SUM(W2:W25)</f>
        <v>10222</v>
      </c>
      <c r="X26" s="15">
        <f>U26-L26</f>
        <v>-3896</v>
      </c>
      <c r="Y26" s="11">
        <f>O26-L26</f>
        <v>-4577</v>
      </c>
      <c r="Z26" s="15">
        <f>R26-O26</f>
        <v>388</v>
      </c>
      <c r="AA26" s="2">
        <f>U26-O26</f>
        <v>681</v>
      </c>
      <c r="AB26" s="2">
        <f>U26-R26</f>
        <v>293</v>
      </c>
      <c r="AC26" s="11">
        <f>V26-M26</f>
        <v>-11467</v>
      </c>
      <c r="AD26" s="11">
        <f>P26-M26</f>
        <v>-5267</v>
      </c>
      <c r="AE26" s="15">
        <f>S26-P26</f>
        <v>-3899</v>
      </c>
      <c r="AF26" s="11">
        <f>V26-P26</f>
        <v>-6200</v>
      </c>
      <c r="AG26" s="11">
        <f>V26-S26</f>
        <v>-2301</v>
      </c>
      <c r="AH26" s="11">
        <f>W26-N26</f>
        <v>1548</v>
      </c>
      <c r="AI26" s="11">
        <f>Q26-N26</f>
        <v>1183</v>
      </c>
      <c r="AJ26" s="2">
        <f>T26-Q26</f>
        <v>554</v>
      </c>
      <c r="AK26" s="2">
        <f>W26-T26</f>
        <v>-189</v>
      </c>
      <c r="AL26" s="2">
        <f>W26-Q26</f>
        <v>365</v>
      </c>
    </row>
    <row r="27" spans="1:38" x14ac:dyDescent="0.3">
      <c r="B27" s="2" t="s">
        <v>166</v>
      </c>
      <c r="C27" s="11">
        <v>67433</v>
      </c>
      <c r="D27" s="11">
        <v>57854</v>
      </c>
      <c r="E27" s="11">
        <v>52657</v>
      </c>
      <c r="F27" s="11">
        <v>50464</v>
      </c>
      <c r="G27" s="11">
        <f>F27-C27</f>
        <v>-16969</v>
      </c>
      <c r="H27" s="11">
        <f>D27-C27</f>
        <v>-9579</v>
      </c>
      <c r="I27" s="11">
        <f>F27-D27</f>
        <v>-7390</v>
      </c>
      <c r="J27" s="11">
        <f t="shared" si="2"/>
        <v>-5197</v>
      </c>
      <c r="K27" s="11">
        <f>F27-E27</f>
        <v>-2193</v>
      </c>
      <c r="L27" s="11">
        <v>13313</v>
      </c>
      <c r="M27" s="11">
        <v>44448</v>
      </c>
      <c r="N27" s="11">
        <v>9672</v>
      </c>
      <c r="O27" s="11">
        <v>8148</v>
      </c>
      <c r="P27" s="11">
        <v>38744</v>
      </c>
      <c r="Q27" s="11">
        <v>10962</v>
      </c>
      <c r="R27" s="11">
        <v>8196</v>
      </c>
      <c r="S27" s="11">
        <v>33485</v>
      </c>
      <c r="T27" s="11">
        <v>10976</v>
      </c>
      <c r="U27" s="11">
        <v>8506</v>
      </c>
      <c r="V27" s="11">
        <v>31119</v>
      </c>
      <c r="W27" s="11">
        <v>10839</v>
      </c>
      <c r="X27" s="15">
        <f>U27-L27</f>
        <v>-4807</v>
      </c>
      <c r="Y27" s="11">
        <f>O27-L27</f>
        <v>-5165</v>
      </c>
      <c r="Z27" s="15">
        <f>R27-O27</f>
        <v>48</v>
      </c>
      <c r="AA27" s="2">
        <f>U27-O27</f>
        <v>358</v>
      </c>
      <c r="AB27" s="2">
        <f>U27-R27</f>
        <v>310</v>
      </c>
      <c r="AC27" s="11">
        <f>V27-M27</f>
        <v>-13329</v>
      </c>
      <c r="AD27" s="11">
        <f>P27-M27</f>
        <v>-5704</v>
      </c>
      <c r="AE27" s="15">
        <f>S27-P27</f>
        <v>-5259</v>
      </c>
      <c r="AF27" s="11">
        <f>V27-P27</f>
        <v>-7625</v>
      </c>
      <c r="AG27" s="11">
        <f>V27-S27</f>
        <v>-2366</v>
      </c>
      <c r="AH27" s="11">
        <f>W27-N27</f>
        <v>1167</v>
      </c>
      <c r="AI27" s="11">
        <f>Q27-N27</f>
        <v>1290</v>
      </c>
      <c r="AJ27" s="2">
        <f>T27-Q27</f>
        <v>14</v>
      </c>
      <c r="AK27" s="2">
        <f>W27-T27</f>
        <v>-137</v>
      </c>
      <c r="AL27" s="2">
        <f>W27-Q27</f>
        <v>-123</v>
      </c>
    </row>
    <row r="28" spans="1:38" x14ac:dyDescent="0.3">
      <c r="B28" s="2" t="s">
        <v>3</v>
      </c>
      <c r="C28" s="20">
        <f>C26/C27*100</f>
        <v>93.553601352453541</v>
      </c>
      <c r="D28" s="19">
        <f>D26/D27*100</f>
        <v>94.430808587133129</v>
      </c>
      <c r="E28" s="19">
        <f t="shared" ref="E28:J28" si="6">E26/E27*100</f>
        <v>94.464173804052649</v>
      </c>
      <c r="F28" s="19">
        <f t="shared" si="6"/>
        <v>94.215678503487638</v>
      </c>
      <c r="G28" s="19">
        <f t="shared" si="6"/>
        <v>91.584654369733045</v>
      </c>
      <c r="H28" s="19">
        <f t="shared" si="6"/>
        <v>88.255559035389922</v>
      </c>
      <c r="I28" s="19">
        <f t="shared" si="6"/>
        <v>95.899864682002715</v>
      </c>
      <c r="J28" s="19">
        <f t="shared" si="6"/>
        <v>94.092745814893206</v>
      </c>
      <c r="K28" s="19">
        <f>K26/K27*100</f>
        <v>100.18239854081168</v>
      </c>
      <c r="L28" s="19">
        <v>89.889581611958235</v>
      </c>
      <c r="M28" s="19">
        <v>91.610421166306693</v>
      </c>
      <c r="N28" s="19">
        <v>89.681555004135646</v>
      </c>
      <c r="O28" s="19">
        <v>90.697103583701519</v>
      </c>
      <c r="P28" s="19">
        <v>91.503200495560606</v>
      </c>
      <c r="Q28" s="19">
        <v>89.919722678343376</v>
      </c>
      <c r="R28" s="19">
        <f t="shared" ref="R28:T28" si="7">R26/R27*100</f>
        <v>94.899951195705228</v>
      </c>
      <c r="S28" s="19">
        <f t="shared" si="7"/>
        <v>94.230252351799322</v>
      </c>
      <c r="T28" s="19">
        <f t="shared" si="7"/>
        <v>94.852405247813408</v>
      </c>
      <c r="U28" s="19">
        <f t="shared" ref="U28:W28" si="8">U26/U27*100</f>
        <v>94.885962849753113</v>
      </c>
      <c r="V28" s="20">
        <f t="shared" si="8"/>
        <v>94.000449885921782</v>
      </c>
      <c r="W28" s="19">
        <f t="shared" si="8"/>
        <v>94.307592951379277</v>
      </c>
      <c r="X28" s="11"/>
      <c r="Y28" s="11"/>
      <c r="AC28" s="11"/>
      <c r="AD28" s="11"/>
      <c r="AE28" s="11"/>
      <c r="AF28" s="11"/>
      <c r="AG28" s="11"/>
    </row>
    <row r="29" spans="1:38" x14ac:dyDescent="0.3">
      <c r="B29" s="2" t="s">
        <v>167</v>
      </c>
      <c r="C29" s="11">
        <f>C26-C2</f>
        <v>35375</v>
      </c>
      <c r="D29" s="11">
        <f t="shared" ref="D29:I29" si="9">D26-D2</f>
        <v>29502</v>
      </c>
      <c r="E29" s="11">
        <f t="shared" si="9"/>
        <v>26778</v>
      </c>
      <c r="F29" s="11">
        <f t="shared" si="9"/>
        <v>25137</v>
      </c>
      <c r="G29" s="11">
        <f t="shared" si="9"/>
        <v>-10238</v>
      </c>
      <c r="H29" s="11">
        <f t="shared" si="9"/>
        <v>-5873</v>
      </c>
      <c r="I29" s="11">
        <f t="shared" si="9"/>
        <v>-4365</v>
      </c>
      <c r="J29" s="11">
        <f>E29-D29</f>
        <v>-2724</v>
      </c>
      <c r="K29" s="11">
        <f>F29-E29</f>
        <v>-1641</v>
      </c>
      <c r="L29" s="11">
        <v>6830</v>
      </c>
      <c r="M29" s="11">
        <v>21772</v>
      </c>
      <c r="N29" s="11">
        <v>5047</v>
      </c>
      <c r="O29" s="11">
        <v>3720</v>
      </c>
      <c r="P29" s="11">
        <v>18516</v>
      </c>
      <c r="Q29" s="11">
        <v>5333</v>
      </c>
      <c r="R29" s="11">
        <f>R26-R2</f>
        <v>3923</v>
      </c>
      <c r="S29" s="11">
        <f t="shared" ref="S29:T29" si="10">S26-S2</f>
        <v>17216</v>
      </c>
      <c r="T29" s="11">
        <f t="shared" si="10"/>
        <v>5639</v>
      </c>
      <c r="U29" s="11">
        <f>U26-U2</f>
        <v>4006</v>
      </c>
      <c r="V29" s="11">
        <f t="shared" ref="V29:W29" si="11">V26-V2</f>
        <v>15756</v>
      </c>
      <c r="W29" s="11">
        <f t="shared" si="11"/>
        <v>5375</v>
      </c>
      <c r="X29" s="11">
        <f>U29-L29</f>
        <v>-2824</v>
      </c>
      <c r="Y29" s="11">
        <f>O29-L29</f>
        <v>-3110</v>
      </c>
      <c r="Z29" s="2">
        <f>R29-O29</f>
        <v>203</v>
      </c>
      <c r="AA29" s="2">
        <f>U29-O29</f>
        <v>286</v>
      </c>
      <c r="AB29" s="2">
        <f>U29-R29</f>
        <v>83</v>
      </c>
      <c r="AC29" s="11">
        <f>V29-M29</f>
        <v>-6016</v>
      </c>
      <c r="AD29" s="11">
        <f>P29-M29</f>
        <v>-3256</v>
      </c>
      <c r="AE29" s="11">
        <f>S29-P29</f>
        <v>-1300</v>
      </c>
      <c r="AF29" s="11">
        <f>V29-P29</f>
        <v>-2760</v>
      </c>
      <c r="AG29" s="11">
        <f>V29-S29</f>
        <v>-1460</v>
      </c>
      <c r="AH29" s="2">
        <f>W29-N29</f>
        <v>328</v>
      </c>
      <c r="AI29" s="2">
        <f>Q29-N29</f>
        <v>286</v>
      </c>
      <c r="AJ29" s="2">
        <f>T29-Q29</f>
        <v>306</v>
      </c>
      <c r="AK29" s="2">
        <f>W29-T29</f>
        <v>-264</v>
      </c>
      <c r="AL29" s="2">
        <f>W29-Q29</f>
        <v>42</v>
      </c>
    </row>
    <row r="30" spans="1:38" x14ac:dyDescent="0.3">
      <c r="B30" s="2" t="s">
        <v>3</v>
      </c>
      <c r="C30" s="19">
        <f>C29/C26*100</f>
        <v>56.074247852138349</v>
      </c>
      <c r="D30" s="20">
        <f t="shared" ref="D30:F30" si="12">D29/D26*100</f>
        <v>54.001317908917848</v>
      </c>
      <c r="E30" s="19">
        <f t="shared" si="12"/>
        <v>53.833782316754451</v>
      </c>
      <c r="F30" s="19">
        <f t="shared" si="12"/>
        <v>52.869912714270697</v>
      </c>
      <c r="G30" s="19">
        <f>G29/G26*100</f>
        <v>65.877356669454983</v>
      </c>
      <c r="H30" s="19">
        <f t="shared" ref="H30:I30" si="13">H29/H26*100</f>
        <v>69.470073338064822</v>
      </c>
      <c r="I30" s="19">
        <f t="shared" si="13"/>
        <v>61.591646677014253</v>
      </c>
      <c r="J30" s="19">
        <f>J29/J26*100</f>
        <v>55.70552147239264</v>
      </c>
      <c r="K30" s="19">
        <f>K29/K26*100</f>
        <v>74.692762858443331</v>
      </c>
      <c r="L30" s="19">
        <v>57.07361911924459</v>
      </c>
      <c r="M30" s="19">
        <v>53.468896583904325</v>
      </c>
      <c r="N30" s="19">
        <v>58.185381600184463</v>
      </c>
      <c r="O30" s="19">
        <v>50.338294993234101</v>
      </c>
      <c r="P30" s="19">
        <v>52.228365113392762</v>
      </c>
      <c r="Q30" s="20">
        <v>54.103682662067563</v>
      </c>
      <c r="R30" s="19">
        <f t="shared" ref="R30:T30" si="14">R29/R26*100</f>
        <v>50.437130367703773</v>
      </c>
      <c r="S30" s="19">
        <f t="shared" si="14"/>
        <v>54.562165245776953</v>
      </c>
      <c r="T30" s="19">
        <f t="shared" si="14"/>
        <v>54.16386514263759</v>
      </c>
      <c r="U30" s="13">
        <f t="shared" ref="U30:W30" si="15">U29/U26*100</f>
        <v>49.634493866930988</v>
      </c>
      <c r="V30" s="13">
        <f t="shared" si="15"/>
        <v>53.862983727608373</v>
      </c>
      <c r="W30" s="13">
        <f t="shared" si="15"/>
        <v>52.582664840540019</v>
      </c>
    </row>
    <row r="32" spans="1:38" x14ac:dyDescent="0.3">
      <c r="B32" s="2" t="s">
        <v>53</v>
      </c>
    </row>
    <row r="33" spans="2:3" x14ac:dyDescent="0.3">
      <c r="B33" s="2" t="s">
        <v>54</v>
      </c>
    </row>
    <row r="34" spans="2:3" x14ac:dyDescent="0.3">
      <c r="B34" s="2" t="s">
        <v>122</v>
      </c>
      <c r="C34" s="3" t="s">
        <v>6</v>
      </c>
    </row>
  </sheetData>
  <hyperlinks>
    <hyperlink ref="C34" r:id="rId1" xr:uid="{276B507C-F1EE-4122-9D91-FEA0098433F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BBD50-15CB-48A1-9D02-C19620E70354}">
  <dimension ref="A1:W35"/>
  <sheetViews>
    <sheetView zoomScaleNormal="100" workbookViewId="0">
      <selection activeCell="I24" sqref="I24"/>
    </sheetView>
  </sheetViews>
  <sheetFormatPr defaultRowHeight="14.4" x14ac:dyDescent="0.3"/>
  <cols>
    <col min="1" max="1" width="11.109375" style="2" customWidth="1"/>
    <col min="2" max="2" width="18.33203125" style="2" customWidth="1"/>
    <col min="3" max="3" width="9.44140625" style="2" bestFit="1" customWidth="1"/>
    <col min="4" max="4" width="10.44140625" style="2" bestFit="1" customWidth="1"/>
    <col min="5" max="5" width="9.44140625" style="2" bestFit="1" customWidth="1"/>
    <col min="6" max="6" width="8.88671875" style="2"/>
    <col min="7" max="7" width="9.5546875" style="2" bestFit="1" customWidth="1"/>
    <col min="8" max="8" width="10.5546875" style="2" bestFit="1" customWidth="1"/>
    <col min="9" max="9" width="10.44140625" style="2" bestFit="1" customWidth="1"/>
    <col min="10" max="10" width="8.88671875" style="2"/>
    <col min="11" max="11" width="9.44140625" style="2" bestFit="1" customWidth="1"/>
    <col min="12" max="13" width="10.44140625" style="2" bestFit="1" customWidth="1"/>
    <col min="14" max="14" width="8.88671875" style="2"/>
    <col min="15" max="15" width="10.44140625" style="2" bestFit="1" customWidth="1"/>
    <col min="16" max="17" width="10.5546875" style="2" bestFit="1" customWidth="1"/>
    <col min="18" max="16384" width="8.88671875" style="2"/>
  </cols>
  <sheetData>
    <row r="1" spans="1:23" s="9" customFormat="1" ht="43.2" x14ac:dyDescent="0.3">
      <c r="A1" s="9" t="s">
        <v>0</v>
      </c>
      <c r="B1" s="9" t="s">
        <v>1</v>
      </c>
      <c r="C1" s="9" t="s">
        <v>129</v>
      </c>
      <c r="D1" s="9" t="s">
        <v>130</v>
      </c>
      <c r="E1" s="9" t="s">
        <v>131</v>
      </c>
      <c r="F1" s="9" t="s">
        <v>132</v>
      </c>
      <c r="G1" s="9" t="s">
        <v>133</v>
      </c>
      <c r="H1" s="9" t="s">
        <v>134</v>
      </c>
      <c r="I1" s="9" t="s">
        <v>135</v>
      </c>
      <c r="J1" s="9" t="s">
        <v>136</v>
      </c>
      <c r="K1" s="16" t="s">
        <v>137</v>
      </c>
      <c r="L1" s="16" t="s">
        <v>138</v>
      </c>
      <c r="M1" s="16" t="s">
        <v>139</v>
      </c>
      <c r="N1" s="16" t="s">
        <v>140</v>
      </c>
      <c r="O1" s="9" t="s">
        <v>141</v>
      </c>
      <c r="P1" s="9" t="s">
        <v>142</v>
      </c>
      <c r="Q1" s="9" t="s">
        <v>143</v>
      </c>
      <c r="R1" s="9" t="s">
        <v>144</v>
      </c>
      <c r="S1" s="9" t="s">
        <v>145</v>
      </c>
      <c r="T1" s="9" t="s">
        <v>146</v>
      </c>
      <c r="U1" s="9" t="s">
        <v>147</v>
      </c>
      <c r="V1" s="9" t="s">
        <v>148</v>
      </c>
      <c r="W1" s="9" t="s">
        <v>149</v>
      </c>
    </row>
    <row r="2" spans="1:23" x14ac:dyDescent="0.3">
      <c r="A2" s="2" t="s">
        <v>41</v>
      </c>
      <c r="B2" s="17" t="s">
        <v>42</v>
      </c>
      <c r="C2" s="11">
        <v>5137</v>
      </c>
      <c r="D2" s="11">
        <v>18947</v>
      </c>
      <c r="E2" s="11">
        <v>3627</v>
      </c>
      <c r="F2" s="19">
        <v>70.605411718902104</v>
      </c>
      <c r="G2" s="11">
        <v>3670</v>
      </c>
      <c r="H2" s="11">
        <v>16936</v>
      </c>
      <c r="I2" s="11">
        <v>4524</v>
      </c>
      <c r="J2" s="19">
        <v>123.269754768392</v>
      </c>
      <c r="K2" s="11">
        <v>3855</v>
      </c>
      <c r="L2" s="11">
        <v>14337</v>
      </c>
      <c r="M2" s="11">
        <v>4772</v>
      </c>
      <c r="N2" s="19">
        <f>M2/K2*100</f>
        <v>123.78728923476005</v>
      </c>
      <c r="O2" s="11">
        <v>4065</v>
      </c>
      <c r="P2" s="11">
        <v>13496</v>
      </c>
      <c r="Q2" s="11">
        <v>4847</v>
      </c>
      <c r="R2" s="19">
        <f>Q2/O2*100</f>
        <v>119.23739237392374</v>
      </c>
      <c r="S2" s="19">
        <f>R2-F2</f>
        <v>48.631980655021636</v>
      </c>
      <c r="T2" s="19">
        <f>J2-F2</f>
        <v>52.664343049489901</v>
      </c>
      <c r="U2" s="19">
        <f>N2-J2</f>
        <v>0.51753446636804767</v>
      </c>
      <c r="V2" s="20">
        <f>R2-J2</f>
        <v>-4.0323623944682652</v>
      </c>
      <c r="W2" s="19">
        <f>R2-N2</f>
        <v>-4.5498968608363128</v>
      </c>
    </row>
    <row r="3" spans="1:23" x14ac:dyDescent="0.3">
      <c r="A3" s="2" t="s">
        <v>39</v>
      </c>
      <c r="B3" s="2" t="s">
        <v>40</v>
      </c>
      <c r="C3" s="2">
        <v>172</v>
      </c>
      <c r="D3" s="2">
        <v>445</v>
      </c>
      <c r="E3" s="2">
        <v>99</v>
      </c>
      <c r="F3" s="19">
        <v>57.558139534883722</v>
      </c>
      <c r="G3" s="2">
        <v>99</v>
      </c>
      <c r="H3" s="2">
        <v>383</v>
      </c>
      <c r="I3" s="2">
        <v>107</v>
      </c>
      <c r="J3" s="19">
        <v>108.08080808080808</v>
      </c>
      <c r="K3" s="2">
        <v>79</v>
      </c>
      <c r="L3" s="2">
        <v>341</v>
      </c>
      <c r="M3" s="2">
        <v>101</v>
      </c>
      <c r="N3" s="19">
        <f t="shared" ref="N3:N27" si="0">M3/K3*100</f>
        <v>127.84810126582278</v>
      </c>
      <c r="O3" s="11">
        <v>95</v>
      </c>
      <c r="P3" s="2">
        <v>344</v>
      </c>
      <c r="Q3" s="2">
        <v>95</v>
      </c>
      <c r="R3" s="20">
        <f t="shared" ref="R3:R27" si="1">Q3/O3*100</f>
        <v>100</v>
      </c>
      <c r="S3" s="19">
        <f t="shared" ref="S3:S27" si="2">R3-F3</f>
        <v>42.441860465116278</v>
      </c>
      <c r="T3" s="19">
        <f t="shared" ref="T3:T27" si="3">J3-F3</f>
        <v>50.522668545924361</v>
      </c>
      <c r="U3" s="19">
        <f t="shared" ref="U3:U27" si="4">N3-J3</f>
        <v>19.767293185014694</v>
      </c>
      <c r="V3" s="20">
        <f t="shared" ref="V3:V27" si="5">R3-J3</f>
        <v>-8.0808080808080831</v>
      </c>
      <c r="W3" s="19">
        <f t="shared" ref="W3:W27" si="6">R3-N3</f>
        <v>-27.848101265822777</v>
      </c>
    </row>
    <row r="4" spans="1:23" x14ac:dyDescent="0.3">
      <c r="A4" s="2" t="s">
        <v>45</v>
      </c>
      <c r="B4" s="5" t="s">
        <v>46</v>
      </c>
      <c r="C4" s="2">
        <v>198</v>
      </c>
      <c r="D4" s="2">
        <v>646</v>
      </c>
      <c r="E4" s="2">
        <v>168</v>
      </c>
      <c r="F4" s="19">
        <v>84.848484848484802</v>
      </c>
      <c r="G4" s="2">
        <v>103</v>
      </c>
      <c r="H4" s="2">
        <v>591</v>
      </c>
      <c r="I4" s="2">
        <v>165</v>
      </c>
      <c r="J4" s="19">
        <v>160.19417475728156</v>
      </c>
      <c r="K4" s="2">
        <v>110</v>
      </c>
      <c r="L4" s="2">
        <v>524</v>
      </c>
      <c r="M4" s="2">
        <v>190</v>
      </c>
      <c r="N4" s="19">
        <f t="shared" si="0"/>
        <v>172.72727272727272</v>
      </c>
      <c r="O4" s="11">
        <v>128</v>
      </c>
      <c r="P4" s="2">
        <v>518</v>
      </c>
      <c r="Q4" s="2">
        <v>175</v>
      </c>
      <c r="R4" s="19">
        <f t="shared" si="1"/>
        <v>136.71875</v>
      </c>
      <c r="S4" s="19">
        <f t="shared" si="2"/>
        <v>51.870265151515198</v>
      </c>
      <c r="T4" s="19">
        <f t="shared" si="3"/>
        <v>75.345689908796757</v>
      </c>
      <c r="U4" s="19">
        <f t="shared" si="4"/>
        <v>12.533097969991161</v>
      </c>
      <c r="V4" s="20">
        <f t="shared" si="5"/>
        <v>-23.475424757281559</v>
      </c>
      <c r="W4" s="20">
        <f t="shared" si="6"/>
        <v>-36.00852272727272</v>
      </c>
    </row>
    <row r="5" spans="1:23" x14ac:dyDescent="0.3">
      <c r="A5" s="2" t="s">
        <v>27</v>
      </c>
      <c r="B5" s="2" t="s">
        <v>28</v>
      </c>
      <c r="C5" s="2">
        <v>350</v>
      </c>
      <c r="D5" s="11">
        <v>1042</v>
      </c>
      <c r="E5" s="2">
        <v>276</v>
      </c>
      <c r="F5" s="19">
        <v>78.857142857142861</v>
      </c>
      <c r="G5" s="2">
        <v>183</v>
      </c>
      <c r="H5" s="2">
        <v>809</v>
      </c>
      <c r="I5" s="2">
        <v>285</v>
      </c>
      <c r="J5" s="19">
        <v>155.73770491803279</v>
      </c>
      <c r="K5" s="2">
        <v>204</v>
      </c>
      <c r="L5" s="2">
        <v>763</v>
      </c>
      <c r="M5" s="2">
        <v>285</v>
      </c>
      <c r="N5" s="19">
        <f t="shared" si="0"/>
        <v>139.70588235294116</v>
      </c>
      <c r="O5" s="11">
        <v>187</v>
      </c>
      <c r="P5" s="2">
        <v>716</v>
      </c>
      <c r="Q5" s="2">
        <v>250</v>
      </c>
      <c r="R5" s="19">
        <f t="shared" si="1"/>
        <v>133.68983957219251</v>
      </c>
      <c r="S5" s="19">
        <f t="shared" si="2"/>
        <v>54.83269671504965</v>
      </c>
      <c r="T5" s="19">
        <f t="shared" si="3"/>
        <v>76.880562060889929</v>
      </c>
      <c r="U5" s="20">
        <f t="shared" si="4"/>
        <v>-16.03182256509163</v>
      </c>
      <c r="V5" s="20">
        <f t="shared" si="5"/>
        <v>-22.047865345840279</v>
      </c>
      <c r="W5" s="20">
        <f t="shared" si="6"/>
        <v>-6.0160427807486485</v>
      </c>
    </row>
    <row r="6" spans="1:23" x14ac:dyDescent="0.3">
      <c r="A6" s="2" t="s">
        <v>25</v>
      </c>
      <c r="B6" s="2" t="s">
        <v>26</v>
      </c>
      <c r="C6" s="2">
        <v>311</v>
      </c>
      <c r="D6" s="2">
        <v>834</v>
      </c>
      <c r="E6" s="2">
        <v>226</v>
      </c>
      <c r="F6" s="19">
        <v>72.668810289389057</v>
      </c>
      <c r="G6" s="2">
        <v>136</v>
      </c>
      <c r="H6" s="2">
        <v>747</v>
      </c>
      <c r="I6" s="2">
        <v>227</v>
      </c>
      <c r="J6" s="19">
        <v>243.13725490196077</v>
      </c>
      <c r="K6" s="2">
        <v>142</v>
      </c>
      <c r="L6" s="2">
        <v>691</v>
      </c>
      <c r="M6" s="2">
        <v>197</v>
      </c>
      <c r="N6" s="19">
        <f t="shared" si="0"/>
        <v>138.73239436619718</v>
      </c>
      <c r="O6" s="11">
        <v>137</v>
      </c>
      <c r="P6" s="2">
        <v>601</v>
      </c>
      <c r="Q6" s="2">
        <v>197</v>
      </c>
      <c r="R6" s="19">
        <f t="shared" si="1"/>
        <v>143.79562043795619</v>
      </c>
      <c r="S6" s="19">
        <f t="shared" si="2"/>
        <v>71.126810148567131</v>
      </c>
      <c r="T6" s="19">
        <f t="shared" si="3"/>
        <v>170.46844461257172</v>
      </c>
      <c r="U6" s="19">
        <f t="shared" si="4"/>
        <v>-104.40486053576359</v>
      </c>
      <c r="V6" s="20">
        <f t="shared" si="5"/>
        <v>-99.341634464004585</v>
      </c>
      <c r="W6" s="19">
        <f t="shared" si="6"/>
        <v>5.0632260717590043</v>
      </c>
    </row>
    <row r="7" spans="1:23" x14ac:dyDescent="0.3">
      <c r="A7" s="2" t="s">
        <v>13</v>
      </c>
      <c r="B7" s="2" t="s">
        <v>14</v>
      </c>
      <c r="C7" s="2">
        <v>170</v>
      </c>
      <c r="D7" s="2">
        <v>434</v>
      </c>
      <c r="E7" s="2">
        <v>105</v>
      </c>
      <c r="F7" s="19">
        <v>61.764705882352942</v>
      </c>
      <c r="G7" s="2">
        <v>62</v>
      </c>
      <c r="H7" s="2">
        <v>341</v>
      </c>
      <c r="I7" s="2">
        <v>109</v>
      </c>
      <c r="J7" s="19">
        <v>175.80645161290323</v>
      </c>
      <c r="K7" s="2">
        <v>63</v>
      </c>
      <c r="L7" s="2">
        <v>293</v>
      </c>
      <c r="M7" s="2">
        <v>104</v>
      </c>
      <c r="N7" s="19">
        <f t="shared" si="0"/>
        <v>165.07936507936506</v>
      </c>
      <c r="O7" s="11">
        <v>48</v>
      </c>
      <c r="P7" s="2">
        <v>260</v>
      </c>
      <c r="Q7" s="2">
        <v>100</v>
      </c>
      <c r="R7" s="19">
        <f t="shared" si="1"/>
        <v>208.33333333333334</v>
      </c>
      <c r="S7" s="19">
        <f t="shared" si="2"/>
        <v>146.56862745098039</v>
      </c>
      <c r="T7" s="20">
        <f t="shared" si="3"/>
        <v>114.04174573055029</v>
      </c>
      <c r="U7" s="19">
        <f t="shared" si="4"/>
        <v>-10.72708653353817</v>
      </c>
      <c r="V7" s="20">
        <f t="shared" si="5"/>
        <v>32.526881720430111</v>
      </c>
      <c r="W7" s="19">
        <f t="shared" si="6"/>
        <v>43.253968253968281</v>
      </c>
    </row>
    <row r="8" spans="1:23" x14ac:dyDescent="0.3">
      <c r="A8" s="2" t="s">
        <v>37</v>
      </c>
      <c r="B8" s="2" t="s">
        <v>38</v>
      </c>
      <c r="C8" s="2">
        <v>276</v>
      </c>
      <c r="D8" s="2">
        <v>967</v>
      </c>
      <c r="E8" s="2">
        <v>233</v>
      </c>
      <c r="F8" s="19">
        <v>84.420289855072468</v>
      </c>
      <c r="G8" s="2">
        <v>169</v>
      </c>
      <c r="H8" s="2">
        <v>892</v>
      </c>
      <c r="I8" s="2">
        <v>256</v>
      </c>
      <c r="J8" s="19">
        <v>151.47928994082841</v>
      </c>
      <c r="K8" s="2">
        <v>142</v>
      </c>
      <c r="L8" s="2">
        <v>829</v>
      </c>
      <c r="M8" s="2">
        <v>241</v>
      </c>
      <c r="N8" s="19">
        <f t="shared" si="0"/>
        <v>169.71830985915491</v>
      </c>
      <c r="O8" s="11">
        <v>127</v>
      </c>
      <c r="P8" s="2">
        <v>720</v>
      </c>
      <c r="Q8" s="2">
        <v>238</v>
      </c>
      <c r="R8" s="19">
        <f t="shared" si="1"/>
        <v>187.4015748031496</v>
      </c>
      <c r="S8" s="20">
        <f t="shared" si="2"/>
        <v>102.98128494807713</v>
      </c>
      <c r="T8" s="19">
        <f t="shared" si="3"/>
        <v>67.05900008575594</v>
      </c>
      <c r="U8" s="19">
        <f t="shared" si="4"/>
        <v>18.239019918326505</v>
      </c>
      <c r="V8" s="20">
        <f t="shared" si="5"/>
        <v>35.922284862321192</v>
      </c>
      <c r="W8" s="19">
        <f t="shared" si="6"/>
        <v>17.683264943994686</v>
      </c>
    </row>
    <row r="9" spans="1:23" x14ac:dyDescent="0.3">
      <c r="A9" s="2" t="s">
        <v>4</v>
      </c>
      <c r="B9" s="2" t="s">
        <v>5</v>
      </c>
      <c r="C9" s="2">
        <v>158</v>
      </c>
      <c r="D9" s="2">
        <v>406</v>
      </c>
      <c r="E9" s="2">
        <v>116</v>
      </c>
      <c r="F9" s="19">
        <v>73.417721518987349</v>
      </c>
      <c r="G9" s="2">
        <v>51</v>
      </c>
      <c r="H9" s="2">
        <v>303</v>
      </c>
      <c r="I9" s="2">
        <v>124</v>
      </c>
      <c r="J9" s="19">
        <v>243.13725490196077</v>
      </c>
      <c r="K9" s="2">
        <v>28</v>
      </c>
      <c r="L9" s="2">
        <v>241</v>
      </c>
      <c r="M9" s="2">
        <v>89</v>
      </c>
      <c r="N9" s="19">
        <f t="shared" si="0"/>
        <v>317.85714285714283</v>
      </c>
      <c r="O9" s="11">
        <v>43</v>
      </c>
      <c r="P9" s="2">
        <v>217</v>
      </c>
      <c r="Q9" s="2">
        <v>72</v>
      </c>
      <c r="R9" s="19">
        <f t="shared" si="1"/>
        <v>167.44186046511629</v>
      </c>
      <c r="S9" s="20">
        <f t="shared" si="2"/>
        <v>94.024138946128943</v>
      </c>
      <c r="T9" s="19">
        <f t="shared" si="3"/>
        <v>169.71953338297342</v>
      </c>
      <c r="U9" s="19">
        <f t="shared" si="4"/>
        <v>74.71988795518206</v>
      </c>
      <c r="V9" s="20">
        <f t="shared" si="5"/>
        <v>-75.695394436844481</v>
      </c>
      <c r="W9" s="19">
        <f t="shared" si="6"/>
        <v>-150.41528239202654</v>
      </c>
    </row>
    <row r="10" spans="1:23" x14ac:dyDescent="0.3">
      <c r="A10" s="2" t="s">
        <v>47</v>
      </c>
      <c r="B10" s="5" t="s">
        <v>48</v>
      </c>
      <c r="C10" s="2">
        <v>362</v>
      </c>
      <c r="D10" s="2">
        <v>959</v>
      </c>
      <c r="E10" s="2">
        <v>207</v>
      </c>
      <c r="F10" s="19">
        <v>57.182320441988956</v>
      </c>
      <c r="G10" s="2">
        <v>226</v>
      </c>
      <c r="H10" s="2">
        <v>972</v>
      </c>
      <c r="I10" s="2">
        <v>226</v>
      </c>
      <c r="J10" s="20">
        <v>100</v>
      </c>
      <c r="K10" s="2">
        <v>220</v>
      </c>
      <c r="L10" s="2">
        <v>886</v>
      </c>
      <c r="M10" s="2">
        <v>239</v>
      </c>
      <c r="N10" s="19">
        <f t="shared" si="0"/>
        <v>108.63636363636364</v>
      </c>
      <c r="O10" s="11">
        <v>206</v>
      </c>
      <c r="P10" s="2">
        <v>824</v>
      </c>
      <c r="Q10" s="2">
        <v>244</v>
      </c>
      <c r="R10" s="19">
        <f t="shared" si="1"/>
        <v>118.44660194174756</v>
      </c>
      <c r="S10" s="19">
        <f t="shared" si="2"/>
        <v>61.264281499758603</v>
      </c>
      <c r="T10" s="19">
        <f t="shared" si="3"/>
        <v>42.817679558011044</v>
      </c>
      <c r="U10" s="19">
        <f t="shared" si="4"/>
        <v>8.6363636363636402</v>
      </c>
      <c r="V10" s="20">
        <f t="shared" si="5"/>
        <v>18.446601941747559</v>
      </c>
      <c r="W10" s="19">
        <f t="shared" si="6"/>
        <v>9.8102383053839191</v>
      </c>
    </row>
    <row r="11" spans="1:23" x14ac:dyDescent="0.3">
      <c r="A11" s="2" t="s">
        <v>49</v>
      </c>
      <c r="B11" s="5" t="s">
        <v>50</v>
      </c>
      <c r="C11" s="2">
        <v>648</v>
      </c>
      <c r="D11" s="11">
        <v>1998</v>
      </c>
      <c r="E11" s="2">
        <v>441</v>
      </c>
      <c r="F11" s="19">
        <v>68.055555555555557</v>
      </c>
      <c r="G11" s="2">
        <v>440</v>
      </c>
      <c r="H11" s="11">
        <v>1960</v>
      </c>
      <c r="I11" s="2">
        <v>495</v>
      </c>
      <c r="J11" s="19">
        <v>112.5</v>
      </c>
      <c r="K11" s="2">
        <v>482</v>
      </c>
      <c r="L11" s="11">
        <v>1845</v>
      </c>
      <c r="M11" s="2">
        <v>513</v>
      </c>
      <c r="N11" s="19">
        <f t="shared" si="0"/>
        <v>106.43153526970954</v>
      </c>
      <c r="O11" s="11">
        <v>507</v>
      </c>
      <c r="P11" s="11">
        <v>1697</v>
      </c>
      <c r="Q11" s="2">
        <v>482</v>
      </c>
      <c r="R11" s="19">
        <f t="shared" si="1"/>
        <v>95.069033530571986</v>
      </c>
      <c r="S11" s="20">
        <f t="shared" si="2"/>
        <v>27.013477975016428</v>
      </c>
      <c r="T11" s="19">
        <f t="shared" si="3"/>
        <v>44.444444444444443</v>
      </c>
      <c r="U11" s="19">
        <f t="shared" si="4"/>
        <v>-6.068464730290458</v>
      </c>
      <c r="V11" s="20">
        <f t="shared" si="5"/>
        <v>-17.430966469428014</v>
      </c>
      <c r="W11" s="19">
        <f t="shared" si="6"/>
        <v>-11.362501739137556</v>
      </c>
    </row>
    <row r="12" spans="1:23" x14ac:dyDescent="0.3">
      <c r="A12" s="2" t="s">
        <v>35</v>
      </c>
      <c r="B12" s="2" t="s">
        <v>36</v>
      </c>
      <c r="C12" s="2">
        <v>238</v>
      </c>
      <c r="D12" s="2">
        <v>697</v>
      </c>
      <c r="E12" s="2">
        <v>160</v>
      </c>
      <c r="F12" s="19">
        <v>67.226890756302524</v>
      </c>
      <c r="G12" s="2">
        <v>124</v>
      </c>
      <c r="H12" s="2">
        <v>533</v>
      </c>
      <c r="I12" s="2">
        <v>198</v>
      </c>
      <c r="J12" s="19">
        <v>159.67741935483869</v>
      </c>
      <c r="K12" s="2">
        <v>118</v>
      </c>
      <c r="L12" s="2">
        <v>516</v>
      </c>
      <c r="M12" s="2">
        <v>171</v>
      </c>
      <c r="N12" s="19">
        <f t="shared" si="0"/>
        <v>144.91525423728814</v>
      </c>
      <c r="O12" s="11">
        <v>127</v>
      </c>
      <c r="P12" s="2">
        <v>517</v>
      </c>
      <c r="Q12" s="2">
        <v>140</v>
      </c>
      <c r="R12" s="19">
        <f t="shared" si="1"/>
        <v>110.23622047244095</v>
      </c>
      <c r="S12" s="20">
        <f t="shared" si="2"/>
        <v>43.009329716138424</v>
      </c>
      <c r="T12" s="19">
        <f t="shared" si="3"/>
        <v>92.450528598536167</v>
      </c>
      <c r="U12" s="19">
        <f t="shared" si="4"/>
        <v>-14.762165117550552</v>
      </c>
      <c r="V12" s="20">
        <f t="shared" si="5"/>
        <v>-49.441198882397742</v>
      </c>
      <c r="W12" s="19">
        <f t="shared" si="6"/>
        <v>-34.67903376484719</v>
      </c>
    </row>
    <row r="13" spans="1:23" x14ac:dyDescent="0.3">
      <c r="A13" s="2" t="s">
        <v>21</v>
      </c>
      <c r="B13" s="4" t="s">
        <v>22</v>
      </c>
      <c r="C13" s="2">
        <v>293</v>
      </c>
      <c r="D13" s="11">
        <v>1023</v>
      </c>
      <c r="E13" s="2">
        <v>410</v>
      </c>
      <c r="F13" s="19">
        <v>139.93174061433447</v>
      </c>
      <c r="G13" s="2">
        <v>162</v>
      </c>
      <c r="H13" s="2">
        <v>719</v>
      </c>
      <c r="I13" s="2">
        <v>420</v>
      </c>
      <c r="J13" s="19">
        <v>259.25925925925924</v>
      </c>
      <c r="K13" s="2">
        <v>149</v>
      </c>
      <c r="L13" s="2">
        <v>633</v>
      </c>
      <c r="M13" s="2">
        <v>353</v>
      </c>
      <c r="N13" s="19">
        <f t="shared" si="0"/>
        <v>236.91275167785233</v>
      </c>
      <c r="O13" s="11">
        <v>164</v>
      </c>
      <c r="P13" s="11">
        <v>614</v>
      </c>
      <c r="Q13" s="2">
        <v>304</v>
      </c>
      <c r="R13" s="19">
        <f t="shared" si="1"/>
        <v>185.36585365853659</v>
      </c>
      <c r="S13" s="19">
        <f t="shared" si="2"/>
        <v>45.434113044202121</v>
      </c>
      <c r="T13" s="19">
        <f t="shared" si="3"/>
        <v>119.32751864492477</v>
      </c>
      <c r="U13" s="19">
        <f t="shared" si="4"/>
        <v>-22.346507581406911</v>
      </c>
      <c r="V13" s="20">
        <f t="shared" si="5"/>
        <v>-73.893405600722645</v>
      </c>
      <c r="W13" s="19">
        <f t="shared" si="6"/>
        <v>-51.546898019315734</v>
      </c>
    </row>
    <row r="14" spans="1:23" x14ac:dyDescent="0.3">
      <c r="A14" s="2" t="s">
        <v>17</v>
      </c>
      <c r="B14" s="2" t="s">
        <v>18</v>
      </c>
      <c r="C14" s="2">
        <v>441</v>
      </c>
      <c r="D14" s="11">
        <v>1049</v>
      </c>
      <c r="E14" s="2">
        <v>205</v>
      </c>
      <c r="F14" s="19">
        <v>46.48526077097506</v>
      </c>
      <c r="G14" s="2">
        <v>172</v>
      </c>
      <c r="H14" s="2">
        <v>880</v>
      </c>
      <c r="I14" s="2">
        <v>238</v>
      </c>
      <c r="J14" s="19">
        <v>138.37209302325581</v>
      </c>
      <c r="K14" s="2">
        <v>159</v>
      </c>
      <c r="L14" s="2">
        <v>779</v>
      </c>
      <c r="M14" s="2">
        <v>221</v>
      </c>
      <c r="N14" s="20">
        <f t="shared" si="0"/>
        <v>138.99371069182388</v>
      </c>
      <c r="O14" s="11">
        <v>146</v>
      </c>
      <c r="P14" s="2">
        <v>670</v>
      </c>
      <c r="Q14" s="2">
        <v>199</v>
      </c>
      <c r="R14" s="19">
        <f t="shared" si="1"/>
        <v>136.30136986301369</v>
      </c>
      <c r="S14" s="19">
        <f t="shared" si="2"/>
        <v>89.81610909203863</v>
      </c>
      <c r="T14" s="19">
        <f t="shared" si="3"/>
        <v>91.886832252280755</v>
      </c>
      <c r="U14" s="19">
        <f t="shared" si="4"/>
        <v>0.62161766856806366</v>
      </c>
      <c r="V14" s="20">
        <f t="shared" si="5"/>
        <v>-2.0707231602421245</v>
      </c>
      <c r="W14" s="19">
        <f t="shared" si="6"/>
        <v>-2.6923408288101882</v>
      </c>
    </row>
    <row r="15" spans="1:23" x14ac:dyDescent="0.3">
      <c r="A15" s="2" t="s">
        <v>7</v>
      </c>
      <c r="B15" s="2" t="s">
        <v>8</v>
      </c>
      <c r="C15" s="2">
        <v>175</v>
      </c>
      <c r="D15" s="23">
        <v>548</v>
      </c>
      <c r="E15" s="2">
        <v>116</v>
      </c>
      <c r="F15" s="19">
        <v>66.285714285714278</v>
      </c>
      <c r="G15" s="2">
        <v>84</v>
      </c>
      <c r="H15" s="2">
        <v>389</v>
      </c>
      <c r="I15" s="2">
        <v>117</v>
      </c>
      <c r="J15" s="19">
        <v>139.28571428571428</v>
      </c>
      <c r="K15" s="2">
        <v>56</v>
      </c>
      <c r="L15" s="2">
        <v>300</v>
      </c>
      <c r="M15" s="2">
        <v>106</v>
      </c>
      <c r="N15" s="19">
        <f t="shared" si="0"/>
        <v>189.28571428571428</v>
      </c>
      <c r="O15" s="11">
        <v>66</v>
      </c>
      <c r="P15" s="2">
        <v>262</v>
      </c>
      <c r="Q15" s="2">
        <v>108</v>
      </c>
      <c r="R15" s="19">
        <f t="shared" si="1"/>
        <v>163.63636363636365</v>
      </c>
      <c r="S15" s="19">
        <f t="shared" si="2"/>
        <v>97.350649350649377</v>
      </c>
      <c r="T15" s="20">
        <f t="shared" si="3"/>
        <v>73</v>
      </c>
      <c r="U15" s="20">
        <f t="shared" si="4"/>
        <v>50</v>
      </c>
      <c r="V15" s="20">
        <f t="shared" si="5"/>
        <v>24.350649350649377</v>
      </c>
      <c r="W15" s="19">
        <f t="shared" si="6"/>
        <v>-25.649350649350623</v>
      </c>
    </row>
    <row r="16" spans="1:23" x14ac:dyDescent="0.3">
      <c r="A16" s="2" t="s">
        <v>29</v>
      </c>
      <c r="B16" s="2" t="s">
        <v>30</v>
      </c>
      <c r="C16" s="2">
        <v>393</v>
      </c>
      <c r="D16" s="11">
        <v>1157</v>
      </c>
      <c r="E16" s="2">
        <v>273</v>
      </c>
      <c r="F16" s="19">
        <v>69.465648854961842</v>
      </c>
      <c r="G16" s="2">
        <v>227</v>
      </c>
      <c r="H16" s="2">
        <v>967</v>
      </c>
      <c r="I16" s="2">
        <v>267</v>
      </c>
      <c r="J16" s="19">
        <v>117.62114537444934</v>
      </c>
      <c r="K16" s="2">
        <v>210</v>
      </c>
      <c r="L16" s="2">
        <v>872</v>
      </c>
      <c r="M16" s="2">
        <v>272</v>
      </c>
      <c r="N16" s="19">
        <f t="shared" si="0"/>
        <v>129.52380952380952</v>
      </c>
      <c r="O16" s="11">
        <v>227</v>
      </c>
      <c r="P16" s="2">
        <v>818</v>
      </c>
      <c r="Q16" s="2">
        <v>247</v>
      </c>
      <c r="R16" s="19">
        <f t="shared" si="1"/>
        <v>108.81057268722468</v>
      </c>
      <c r="S16" s="19">
        <f t="shared" si="2"/>
        <v>39.344923832262836</v>
      </c>
      <c r="T16" s="19">
        <f t="shared" si="3"/>
        <v>48.1554965194875</v>
      </c>
      <c r="U16" s="19">
        <f t="shared" si="4"/>
        <v>11.902664149360177</v>
      </c>
      <c r="V16" s="20">
        <f t="shared" si="5"/>
        <v>-8.8105726872246635</v>
      </c>
      <c r="W16" s="19">
        <f t="shared" si="6"/>
        <v>-20.713236836584841</v>
      </c>
    </row>
    <row r="17" spans="1:23" x14ac:dyDescent="0.3">
      <c r="A17" s="2" t="s">
        <v>33</v>
      </c>
      <c r="B17" s="4" t="s">
        <v>34</v>
      </c>
      <c r="C17" s="2">
        <v>653</v>
      </c>
      <c r="D17" s="11">
        <v>2421</v>
      </c>
      <c r="E17" s="2">
        <v>647</v>
      </c>
      <c r="F17" s="19">
        <v>99.081163859111783</v>
      </c>
      <c r="G17" s="2">
        <v>400</v>
      </c>
      <c r="H17" s="11">
        <v>1982</v>
      </c>
      <c r="I17" s="2">
        <v>780</v>
      </c>
      <c r="J17" s="20">
        <v>195</v>
      </c>
      <c r="K17" s="2">
        <v>406</v>
      </c>
      <c r="L17" s="11">
        <v>1735</v>
      </c>
      <c r="M17" s="2">
        <v>747</v>
      </c>
      <c r="N17" s="20">
        <f t="shared" si="0"/>
        <v>183.99014778325122</v>
      </c>
      <c r="O17" s="2">
        <v>380</v>
      </c>
      <c r="P17" s="11">
        <v>1558</v>
      </c>
      <c r="Q17" s="2">
        <v>711</v>
      </c>
      <c r="R17" s="19">
        <f t="shared" si="1"/>
        <v>187.10526315789474</v>
      </c>
      <c r="S17" s="20">
        <f t="shared" si="2"/>
        <v>88.024099298782957</v>
      </c>
      <c r="T17" s="19">
        <f t="shared" si="3"/>
        <v>95.918836140888217</v>
      </c>
      <c r="U17" s="20">
        <f t="shared" si="4"/>
        <v>-11.009852216748783</v>
      </c>
      <c r="V17" s="20">
        <f t="shared" si="5"/>
        <v>-7.8947368421052602</v>
      </c>
      <c r="W17" s="19">
        <f t="shared" si="6"/>
        <v>3.1151153746435227</v>
      </c>
    </row>
    <row r="18" spans="1:23" x14ac:dyDescent="0.3">
      <c r="A18" s="2" t="s">
        <v>19</v>
      </c>
      <c r="B18" s="4" t="s">
        <v>20</v>
      </c>
      <c r="C18" s="2">
        <v>256</v>
      </c>
      <c r="D18" s="11">
        <v>1216</v>
      </c>
      <c r="E18" s="2">
        <v>338</v>
      </c>
      <c r="F18" s="20">
        <v>132.03125</v>
      </c>
      <c r="G18" s="2">
        <v>163</v>
      </c>
      <c r="H18" s="2">
        <v>828</v>
      </c>
      <c r="I18" s="2">
        <v>356</v>
      </c>
      <c r="J18" s="19">
        <v>218.40490797546011</v>
      </c>
      <c r="K18" s="2">
        <v>157</v>
      </c>
      <c r="L18" s="2">
        <v>631</v>
      </c>
      <c r="M18" s="2">
        <v>355</v>
      </c>
      <c r="N18" s="19">
        <f t="shared" si="0"/>
        <v>226.11464968152868</v>
      </c>
      <c r="O18" s="2">
        <v>157</v>
      </c>
      <c r="P18" s="2">
        <v>586</v>
      </c>
      <c r="Q18" s="2">
        <v>369</v>
      </c>
      <c r="R18" s="20">
        <f t="shared" si="1"/>
        <v>235.03184713375796</v>
      </c>
      <c r="S18" s="20">
        <f t="shared" si="2"/>
        <v>103.00059713375796</v>
      </c>
      <c r="T18" s="19">
        <f t="shared" si="3"/>
        <v>86.373657975460105</v>
      </c>
      <c r="U18" s="19">
        <f t="shared" si="4"/>
        <v>7.70974170606857</v>
      </c>
      <c r="V18" s="20">
        <f t="shared" si="5"/>
        <v>16.626939158297859</v>
      </c>
      <c r="W18" s="19">
        <f t="shared" si="6"/>
        <v>8.9171974522292885</v>
      </c>
    </row>
    <row r="19" spans="1:23" x14ac:dyDescent="0.3">
      <c r="A19" s="2" t="s">
        <v>15</v>
      </c>
      <c r="B19" s="2" t="s">
        <v>16</v>
      </c>
      <c r="C19" s="2">
        <v>232</v>
      </c>
      <c r="D19" s="2">
        <v>575</v>
      </c>
      <c r="E19" s="2">
        <v>134</v>
      </c>
      <c r="F19" s="19">
        <v>57.758620689655174</v>
      </c>
      <c r="G19" s="2">
        <v>91</v>
      </c>
      <c r="H19" s="2">
        <v>505</v>
      </c>
      <c r="I19" s="2">
        <v>136</v>
      </c>
      <c r="J19" s="19">
        <v>149.45054945054946</v>
      </c>
      <c r="K19" s="2">
        <v>73</v>
      </c>
      <c r="L19" s="2">
        <v>427</v>
      </c>
      <c r="M19" s="2">
        <v>108</v>
      </c>
      <c r="N19" s="19">
        <f t="shared" si="0"/>
        <v>147.94520547945206</v>
      </c>
      <c r="O19" s="11">
        <v>81</v>
      </c>
      <c r="P19" s="2">
        <v>372</v>
      </c>
      <c r="Q19" s="2">
        <v>100</v>
      </c>
      <c r="R19" s="19">
        <f t="shared" si="1"/>
        <v>123.45679012345678</v>
      </c>
      <c r="S19" s="19">
        <f t="shared" si="2"/>
        <v>65.69816943380161</v>
      </c>
      <c r="T19" s="19">
        <f t="shared" si="3"/>
        <v>91.691928760894285</v>
      </c>
      <c r="U19" s="19">
        <f t="shared" si="4"/>
        <v>-1.5053439710974033</v>
      </c>
      <c r="V19" s="20">
        <f t="shared" si="5"/>
        <v>-25.993759327092675</v>
      </c>
      <c r="W19" s="19">
        <f t="shared" si="6"/>
        <v>-24.488415355995272</v>
      </c>
    </row>
    <row r="20" spans="1:23" x14ac:dyDescent="0.3">
      <c r="A20" s="2" t="s">
        <v>9</v>
      </c>
      <c r="B20" s="4" t="s">
        <v>10</v>
      </c>
      <c r="C20" s="2">
        <v>244</v>
      </c>
      <c r="D20" s="11">
        <v>1184</v>
      </c>
      <c r="E20" s="2">
        <v>352</v>
      </c>
      <c r="F20" s="19">
        <v>144.26229508196721</v>
      </c>
      <c r="G20" s="2">
        <v>173</v>
      </c>
      <c r="H20" s="2">
        <v>920</v>
      </c>
      <c r="I20" s="2">
        <v>319</v>
      </c>
      <c r="J20" s="19">
        <v>184.39306358381501</v>
      </c>
      <c r="K20" s="2">
        <v>131</v>
      </c>
      <c r="L20" s="2">
        <v>698</v>
      </c>
      <c r="M20" s="2">
        <v>277</v>
      </c>
      <c r="N20" s="19">
        <f t="shared" si="0"/>
        <v>211.4503816793893</v>
      </c>
      <c r="O20" s="2">
        <v>123</v>
      </c>
      <c r="P20" s="2">
        <v>579</v>
      </c>
      <c r="Q20" s="2">
        <v>251</v>
      </c>
      <c r="R20" s="19">
        <f t="shared" si="1"/>
        <v>204.0650406504065</v>
      </c>
      <c r="S20" s="19">
        <f t="shared" si="2"/>
        <v>59.802745568439292</v>
      </c>
      <c r="T20" s="19">
        <f t="shared" si="3"/>
        <v>40.130768501847797</v>
      </c>
      <c r="U20" s="19">
        <f t="shared" si="4"/>
        <v>27.057318095574288</v>
      </c>
      <c r="V20" s="20">
        <f t="shared" si="5"/>
        <v>19.671977066591495</v>
      </c>
      <c r="W20" s="19">
        <f t="shared" si="6"/>
        <v>-7.3853410289827934</v>
      </c>
    </row>
    <row r="21" spans="1:23" x14ac:dyDescent="0.3">
      <c r="A21" s="2" t="s">
        <v>23</v>
      </c>
      <c r="B21" s="2" t="s">
        <v>24</v>
      </c>
      <c r="C21" s="2">
        <v>269</v>
      </c>
      <c r="D21" s="2">
        <v>738</v>
      </c>
      <c r="E21" s="2">
        <v>219</v>
      </c>
      <c r="F21" s="19">
        <v>81.412639405204459</v>
      </c>
      <c r="G21" s="2">
        <v>137</v>
      </c>
      <c r="H21" s="2">
        <v>640</v>
      </c>
      <c r="I21" s="2">
        <v>195</v>
      </c>
      <c r="J21" s="19">
        <v>142.33576642335765</v>
      </c>
      <c r="K21" s="2">
        <v>139</v>
      </c>
      <c r="L21" s="2">
        <v>560</v>
      </c>
      <c r="M21" s="2">
        <v>182</v>
      </c>
      <c r="N21" s="13">
        <f t="shared" si="0"/>
        <v>130.93525179856115</v>
      </c>
      <c r="O21" s="2">
        <v>141</v>
      </c>
      <c r="P21" s="2">
        <v>511</v>
      </c>
      <c r="Q21" s="2">
        <v>168</v>
      </c>
      <c r="R21" s="19">
        <f t="shared" si="1"/>
        <v>119.14893617021276</v>
      </c>
      <c r="S21" s="19">
        <f t="shared" si="2"/>
        <v>37.736296765008305</v>
      </c>
      <c r="T21" s="19">
        <f t="shared" si="3"/>
        <v>60.923127018153195</v>
      </c>
      <c r="U21" s="19">
        <f t="shared" si="4"/>
        <v>-11.4005146247965</v>
      </c>
      <c r="V21" s="20">
        <f t="shared" si="5"/>
        <v>-23.18683025314489</v>
      </c>
      <c r="W21" s="19">
        <f t="shared" si="6"/>
        <v>-11.78631562834839</v>
      </c>
    </row>
    <row r="22" spans="1:23" x14ac:dyDescent="0.3">
      <c r="A22" s="2" t="s">
        <v>31</v>
      </c>
      <c r="B22" s="2" t="s">
        <v>32</v>
      </c>
      <c r="C22" s="2">
        <v>283</v>
      </c>
      <c r="D22" s="2">
        <v>738</v>
      </c>
      <c r="E22" s="2">
        <v>158</v>
      </c>
      <c r="F22" s="19">
        <v>55.830388692579504</v>
      </c>
      <c r="G22" s="2">
        <v>125</v>
      </c>
      <c r="H22" s="2">
        <v>652</v>
      </c>
      <c r="I22" s="2">
        <v>181</v>
      </c>
      <c r="J22" s="19">
        <v>144.79999999999998</v>
      </c>
      <c r="K22" s="2">
        <v>110</v>
      </c>
      <c r="L22" s="2">
        <v>605</v>
      </c>
      <c r="M22" s="2">
        <v>182</v>
      </c>
      <c r="N22" s="13">
        <f t="shared" si="0"/>
        <v>165.45454545454547</v>
      </c>
      <c r="O22" s="2">
        <v>109</v>
      </c>
      <c r="P22" s="2">
        <v>538</v>
      </c>
      <c r="Q22" s="2">
        <v>189</v>
      </c>
      <c r="R22" s="19">
        <f t="shared" si="1"/>
        <v>173.39449541284404</v>
      </c>
      <c r="S22" s="19">
        <f t="shared" si="2"/>
        <v>117.56410672026453</v>
      </c>
      <c r="T22" s="20">
        <f t="shared" si="3"/>
        <v>88.969611307420479</v>
      </c>
      <c r="U22" s="19">
        <f t="shared" si="4"/>
        <v>20.654545454545485</v>
      </c>
      <c r="V22" s="20">
        <f t="shared" si="5"/>
        <v>28.594495412844054</v>
      </c>
      <c r="W22" s="19">
        <f t="shared" si="6"/>
        <v>7.9399499582985698</v>
      </c>
    </row>
    <row r="23" spans="1:23" x14ac:dyDescent="0.3">
      <c r="A23" s="2" t="s">
        <v>51</v>
      </c>
      <c r="B23" s="5" t="s">
        <v>52</v>
      </c>
      <c r="C23" s="2">
        <v>664</v>
      </c>
      <c r="D23" s="11">
        <v>2782</v>
      </c>
      <c r="E23" s="2">
        <v>372</v>
      </c>
      <c r="F23" s="20">
        <v>56.024096385542165</v>
      </c>
      <c r="G23" s="2">
        <v>436</v>
      </c>
      <c r="H23" s="11">
        <v>2891</v>
      </c>
      <c r="I23" s="2">
        <v>440</v>
      </c>
      <c r="J23" s="19">
        <v>100.91743119266054</v>
      </c>
      <c r="K23" s="2">
        <v>571</v>
      </c>
      <c r="L23" s="11">
        <v>2362</v>
      </c>
      <c r="M23" s="2">
        <v>490</v>
      </c>
      <c r="N23" s="13">
        <f t="shared" si="0"/>
        <v>85.814360770577935</v>
      </c>
      <c r="O23" s="2">
        <v>644</v>
      </c>
      <c r="P23" s="11">
        <v>2180</v>
      </c>
      <c r="Q23" s="2">
        <v>511</v>
      </c>
      <c r="R23" s="19">
        <f t="shared" si="1"/>
        <v>79.347826086956516</v>
      </c>
      <c r="S23" s="19">
        <f t="shared" si="2"/>
        <v>23.323729701414351</v>
      </c>
      <c r="T23" s="19">
        <f t="shared" si="3"/>
        <v>44.893334807118379</v>
      </c>
      <c r="U23" s="19">
        <f t="shared" si="4"/>
        <v>-15.10307042208261</v>
      </c>
      <c r="V23" s="20">
        <f t="shared" si="5"/>
        <v>-21.569605105704028</v>
      </c>
      <c r="W23" s="19">
        <f t="shared" si="6"/>
        <v>-6.4665346836214184</v>
      </c>
    </row>
    <row r="24" spans="1:23" x14ac:dyDescent="0.3">
      <c r="A24" s="2" t="s">
        <v>11</v>
      </c>
      <c r="B24" s="2" t="s">
        <v>12</v>
      </c>
      <c r="C24" s="2">
        <v>165</v>
      </c>
      <c r="D24" s="2">
        <v>379</v>
      </c>
      <c r="E24" s="2">
        <v>76</v>
      </c>
      <c r="F24" s="19">
        <v>46.060606060606062</v>
      </c>
      <c r="G24" s="2">
        <v>77</v>
      </c>
      <c r="H24" s="2">
        <v>290</v>
      </c>
      <c r="I24" s="2">
        <v>68</v>
      </c>
      <c r="J24" s="19">
        <v>88.311688311688314</v>
      </c>
      <c r="K24" s="2">
        <v>64</v>
      </c>
      <c r="L24" s="2">
        <v>265</v>
      </c>
      <c r="M24" s="2">
        <v>69</v>
      </c>
      <c r="N24" s="13">
        <f t="shared" si="0"/>
        <v>107.8125</v>
      </c>
      <c r="O24" s="2">
        <v>41</v>
      </c>
      <c r="P24" s="2">
        <v>236</v>
      </c>
      <c r="Q24" s="2">
        <v>72</v>
      </c>
      <c r="R24" s="19">
        <f t="shared" si="1"/>
        <v>175.60975609756099</v>
      </c>
      <c r="S24" s="19">
        <f t="shared" si="2"/>
        <v>129.54915003695493</v>
      </c>
      <c r="T24" s="19">
        <f t="shared" si="3"/>
        <v>42.251082251082252</v>
      </c>
      <c r="U24" s="19">
        <f t="shared" si="4"/>
        <v>19.500811688311686</v>
      </c>
      <c r="V24" s="20">
        <f t="shared" si="5"/>
        <v>87.298067785872675</v>
      </c>
      <c r="W24" s="19">
        <f t="shared" si="6"/>
        <v>67.797256097560989</v>
      </c>
    </row>
    <row r="25" spans="1:23" x14ac:dyDescent="0.3">
      <c r="A25" s="2" t="s">
        <v>43</v>
      </c>
      <c r="B25" s="2" t="s">
        <v>44</v>
      </c>
      <c r="C25" s="2">
        <v>172</v>
      </c>
      <c r="D25" s="2">
        <v>557</v>
      </c>
      <c r="E25" s="2">
        <v>126</v>
      </c>
      <c r="F25" s="19">
        <v>73.255813953488371</v>
      </c>
      <c r="G25" s="2">
        <v>127</v>
      </c>
      <c r="H25" s="2">
        <v>485</v>
      </c>
      <c r="I25" s="2">
        <v>147</v>
      </c>
      <c r="J25" s="19">
        <v>115.74803149606299</v>
      </c>
      <c r="K25" s="2">
        <v>110</v>
      </c>
      <c r="L25" s="2">
        <v>420</v>
      </c>
      <c r="M25" s="2">
        <v>147</v>
      </c>
      <c r="N25" s="13">
        <f t="shared" si="0"/>
        <v>133.63636363636365</v>
      </c>
      <c r="O25" s="2">
        <v>122</v>
      </c>
      <c r="P25" s="2">
        <v>418</v>
      </c>
      <c r="Q25" s="2">
        <v>153</v>
      </c>
      <c r="R25" s="19">
        <f t="shared" si="1"/>
        <v>125.40983606557377</v>
      </c>
      <c r="S25" s="19">
        <f t="shared" si="2"/>
        <v>52.1540221120854</v>
      </c>
      <c r="T25" s="19">
        <f t="shared" si="3"/>
        <v>42.492217542574622</v>
      </c>
      <c r="U25" s="19">
        <f t="shared" si="4"/>
        <v>17.888332140300662</v>
      </c>
      <c r="V25" s="20">
        <f t="shared" si="5"/>
        <v>9.6618045695107782</v>
      </c>
      <c r="W25" s="19">
        <f t="shared" si="6"/>
        <v>-8.2265275707898837</v>
      </c>
    </row>
    <row r="26" spans="1:23" x14ac:dyDescent="0.3">
      <c r="B26" s="2" t="s">
        <v>165</v>
      </c>
      <c r="C26" s="11">
        <v>11967</v>
      </c>
      <c r="D26" s="11">
        <v>40719</v>
      </c>
      <c r="E26" s="11">
        <v>8674</v>
      </c>
      <c r="F26" s="19">
        <v>72.482660650121204</v>
      </c>
      <c r="G26" s="11">
        <v>7390</v>
      </c>
      <c r="H26" s="11">
        <v>35452</v>
      </c>
      <c r="I26" s="11">
        <v>9857</v>
      </c>
      <c r="J26" s="19">
        <v>133.38294993234101</v>
      </c>
      <c r="K26" s="11">
        <f>SUM(K2:K25)</f>
        <v>7778</v>
      </c>
      <c r="L26" s="11">
        <f>SUM(L2:L25)</f>
        <v>31553</v>
      </c>
      <c r="M26" s="11">
        <f>SUM(M2:M25)</f>
        <v>10411</v>
      </c>
      <c r="N26" s="19">
        <f t="shared" si="0"/>
        <v>133.85188994600153</v>
      </c>
      <c r="O26" s="11">
        <f>SUM(O2:O25)</f>
        <v>8071</v>
      </c>
      <c r="P26" s="11">
        <f>SUM(P2:P25)</f>
        <v>29252</v>
      </c>
      <c r="Q26" s="11">
        <f>SUM(Q2:Q25)</f>
        <v>10222</v>
      </c>
      <c r="R26" s="19">
        <f t="shared" si="1"/>
        <v>126.65097261801512</v>
      </c>
      <c r="S26" s="19">
        <f t="shared" si="2"/>
        <v>54.168311967893914</v>
      </c>
      <c r="T26" s="19">
        <f t="shared" si="3"/>
        <v>60.900289282219802</v>
      </c>
      <c r="U26" s="19">
        <f t="shared" si="4"/>
        <v>0.46894001366052862</v>
      </c>
      <c r="V26" s="20">
        <f t="shared" si="5"/>
        <v>-6.7319773143258885</v>
      </c>
      <c r="W26" s="19">
        <f>R26-N26</f>
        <v>-7.2009173279864171</v>
      </c>
    </row>
    <row r="27" spans="1:23" x14ac:dyDescent="0.3">
      <c r="B27" s="2" t="s">
        <v>166</v>
      </c>
      <c r="C27" s="11">
        <v>13313</v>
      </c>
      <c r="D27" s="11">
        <v>44448</v>
      </c>
      <c r="E27" s="11">
        <v>9672</v>
      </c>
      <c r="F27" s="19">
        <v>72.650792458499211</v>
      </c>
      <c r="G27" s="11">
        <v>8148</v>
      </c>
      <c r="H27" s="11">
        <v>38744</v>
      </c>
      <c r="I27" s="11">
        <v>10962</v>
      </c>
      <c r="J27" s="19">
        <v>134.53608247422682</v>
      </c>
      <c r="K27" s="11">
        <v>8196</v>
      </c>
      <c r="L27" s="11">
        <v>33485</v>
      </c>
      <c r="M27" s="11">
        <v>10976</v>
      </c>
      <c r="N27" s="19">
        <f t="shared" si="0"/>
        <v>133.91898487066862</v>
      </c>
      <c r="O27" s="11">
        <v>8506</v>
      </c>
      <c r="P27" s="11">
        <v>31119</v>
      </c>
      <c r="Q27" s="11">
        <v>10839</v>
      </c>
      <c r="R27" s="19">
        <f t="shared" si="1"/>
        <v>127.42769809546202</v>
      </c>
      <c r="S27" s="19">
        <f t="shared" si="2"/>
        <v>54.776905636962809</v>
      </c>
      <c r="T27" s="19">
        <f t="shared" si="3"/>
        <v>61.885290015727605</v>
      </c>
      <c r="U27" s="19">
        <f t="shared" si="4"/>
        <v>-0.61709760355819299</v>
      </c>
      <c r="V27" s="20">
        <f t="shared" si="5"/>
        <v>-7.1083843787647965</v>
      </c>
      <c r="W27" s="19">
        <f t="shared" si="6"/>
        <v>-6.4912867752066035</v>
      </c>
    </row>
    <row r="28" spans="1:23" x14ac:dyDescent="0.3">
      <c r="B28" s="2" t="s">
        <v>3</v>
      </c>
      <c r="C28" s="19">
        <v>89.889581611958235</v>
      </c>
      <c r="D28" s="19">
        <v>91.610421166306693</v>
      </c>
      <c r="E28" s="19">
        <v>89.681555004135646</v>
      </c>
      <c r="F28" s="19"/>
      <c r="G28" s="19">
        <v>90.697103583701519</v>
      </c>
      <c r="H28" s="19">
        <v>91.503200495560606</v>
      </c>
      <c r="I28" s="19">
        <v>89.919722678343376</v>
      </c>
      <c r="J28" s="19"/>
      <c r="K28" s="19">
        <f t="shared" ref="K28:M28" si="7">K26/K27*100</f>
        <v>94.899951195705228</v>
      </c>
      <c r="L28" s="19">
        <f t="shared" si="7"/>
        <v>94.230252351799322</v>
      </c>
      <c r="M28" s="19">
        <f t="shared" si="7"/>
        <v>94.852405247813408</v>
      </c>
      <c r="O28" s="19">
        <f t="shared" ref="O28:Q28" si="8">O26/O27*100</f>
        <v>94.885962849753113</v>
      </c>
      <c r="P28" s="20">
        <f t="shared" si="8"/>
        <v>94.000449885921782</v>
      </c>
      <c r="Q28" s="19">
        <f t="shared" si="8"/>
        <v>94.307592951379277</v>
      </c>
    </row>
    <row r="29" spans="1:23" x14ac:dyDescent="0.3">
      <c r="B29" s="2" t="s">
        <v>167</v>
      </c>
      <c r="C29" s="11">
        <v>6830</v>
      </c>
      <c r="D29" s="11">
        <v>21772</v>
      </c>
      <c r="E29" s="11">
        <v>5047</v>
      </c>
      <c r="F29" s="19">
        <v>73.89458272327964</v>
      </c>
      <c r="G29" s="11">
        <v>3720</v>
      </c>
      <c r="H29" s="11">
        <v>18516</v>
      </c>
      <c r="I29" s="11">
        <v>5333</v>
      </c>
      <c r="J29" s="19">
        <v>143.36021505376345</v>
      </c>
      <c r="K29" s="11">
        <f>K26-K2</f>
        <v>3923</v>
      </c>
      <c r="L29" s="11">
        <f t="shared" ref="L29:M29" si="9">L26-L2</f>
        <v>17216</v>
      </c>
      <c r="M29" s="11">
        <f t="shared" si="9"/>
        <v>5639</v>
      </c>
      <c r="N29" s="19">
        <f t="shared" ref="N29" si="10">M29/K29*100</f>
        <v>143.74203415753252</v>
      </c>
      <c r="O29" s="11">
        <f>O26-O2</f>
        <v>4006</v>
      </c>
      <c r="P29" s="11">
        <f t="shared" ref="P29:Q29" si="11">P26-P2</f>
        <v>15756</v>
      </c>
      <c r="Q29" s="11">
        <f t="shared" si="11"/>
        <v>5375</v>
      </c>
      <c r="R29" s="20">
        <f t="shared" ref="R29" si="12">Q29/O29*100</f>
        <v>134.17373939091362</v>
      </c>
      <c r="S29" s="19">
        <f t="shared" ref="S29" si="13">R29-F29</f>
        <v>60.279156667633984</v>
      </c>
      <c r="T29" s="19">
        <f t="shared" ref="T29" si="14">J29-F29</f>
        <v>69.465632330483814</v>
      </c>
      <c r="U29" s="19">
        <f t="shared" ref="U29" si="15">N29-J29</f>
        <v>0.38181910376906103</v>
      </c>
      <c r="V29" s="19">
        <f t="shared" ref="V29" si="16">R29-J29</f>
        <v>-9.1864756628498299</v>
      </c>
      <c r="W29" s="19">
        <f t="shared" ref="W29" si="17">R29-N29</f>
        <v>-9.5682947666188909</v>
      </c>
    </row>
    <row r="30" spans="1:23" x14ac:dyDescent="0.3">
      <c r="B30" s="2" t="s">
        <v>3</v>
      </c>
      <c r="C30" s="19">
        <v>57.07361911924459</v>
      </c>
      <c r="D30" s="19">
        <v>53.468896583904325</v>
      </c>
      <c r="E30" s="19">
        <v>58.185381600184463</v>
      </c>
      <c r="F30" s="19"/>
      <c r="G30" s="19">
        <v>50.338294993234101</v>
      </c>
      <c r="H30" s="19">
        <v>52.228365113392762</v>
      </c>
      <c r="I30" s="20">
        <v>54.103682662067563</v>
      </c>
      <c r="K30" s="19">
        <f t="shared" ref="K30:M30" si="18">K29/K26*100</f>
        <v>50.437130367703773</v>
      </c>
      <c r="L30" s="19">
        <f t="shared" si="18"/>
        <v>54.562165245776953</v>
      </c>
      <c r="M30" s="19">
        <f t="shared" si="18"/>
        <v>54.16386514263759</v>
      </c>
      <c r="O30" s="13">
        <f t="shared" ref="O30:Q30" si="19">O29/O26*100</f>
        <v>49.634493866930988</v>
      </c>
      <c r="P30" s="13">
        <f t="shared" si="19"/>
        <v>53.862983727608373</v>
      </c>
      <c r="Q30" s="13">
        <f t="shared" si="19"/>
        <v>52.582664840540019</v>
      </c>
    </row>
    <row r="32" spans="1:23" x14ac:dyDescent="0.3">
      <c r="B32" s="2" t="s">
        <v>53</v>
      </c>
    </row>
    <row r="33" spans="2:3" x14ac:dyDescent="0.3">
      <c r="B33" s="2" t="s">
        <v>54</v>
      </c>
    </row>
    <row r="34" spans="2:3" x14ac:dyDescent="0.3">
      <c r="B34" s="2" t="s">
        <v>122</v>
      </c>
      <c r="C34" s="3" t="s">
        <v>6</v>
      </c>
    </row>
    <row r="35" spans="2:3" ht="15.6" x14ac:dyDescent="0.3">
      <c r="B35" s="24" t="s">
        <v>168</v>
      </c>
    </row>
  </sheetData>
  <hyperlinks>
    <hyperlink ref="C34" r:id="rId1" xr:uid="{CB2036B7-188D-4869-ABEA-A743CF0DC50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BB33D-5A34-489A-B284-B9A1BF445B8E}">
  <dimension ref="A1:R44"/>
  <sheetViews>
    <sheetView workbookViewId="0">
      <selection activeCell="I13" sqref="I13"/>
    </sheetView>
  </sheetViews>
  <sheetFormatPr defaultRowHeight="14.4" x14ac:dyDescent="0.3"/>
  <cols>
    <col min="1" max="1" width="34" style="7" customWidth="1"/>
    <col min="2" max="10" width="8.88671875" style="7"/>
    <col min="11" max="11" width="29.5546875" style="7" customWidth="1"/>
    <col min="12" max="13" width="8.88671875" style="7"/>
    <col min="14" max="14" width="24.33203125" style="7" customWidth="1"/>
    <col min="15" max="15" width="9.109375" style="7" customWidth="1"/>
    <col min="16" max="16" width="8.88671875" style="7"/>
    <col min="17" max="17" width="24" style="7" customWidth="1"/>
    <col min="18" max="16384" width="8.88671875" style="7"/>
  </cols>
  <sheetData>
    <row r="1" spans="1:18" x14ac:dyDescent="0.3">
      <c r="A1" s="7" t="s">
        <v>1</v>
      </c>
      <c r="B1" s="7" t="s">
        <v>58</v>
      </c>
      <c r="C1" s="7" t="s">
        <v>59</v>
      </c>
      <c r="D1" s="7" t="s">
        <v>60</v>
      </c>
      <c r="E1" s="7" t="s">
        <v>61</v>
      </c>
      <c r="F1" s="7" t="s">
        <v>62</v>
      </c>
      <c r="G1" s="7" t="s">
        <v>63</v>
      </c>
      <c r="H1" s="7" t="s">
        <v>64</v>
      </c>
      <c r="K1" s="7" t="s">
        <v>1</v>
      </c>
      <c r="L1" s="7" t="s">
        <v>58</v>
      </c>
      <c r="N1" s="7" t="s">
        <v>1</v>
      </c>
      <c r="O1" s="7" t="s">
        <v>59</v>
      </c>
      <c r="Q1" s="7" t="s">
        <v>1</v>
      </c>
      <c r="R1" s="7" t="s">
        <v>60</v>
      </c>
    </row>
    <row r="2" spans="1:18" x14ac:dyDescent="0.3">
      <c r="A2" s="7" t="s">
        <v>65</v>
      </c>
      <c r="B2" s="7">
        <v>41</v>
      </c>
      <c r="C2" s="7">
        <v>46</v>
      </c>
      <c r="D2" s="7">
        <v>48</v>
      </c>
      <c r="E2" s="7">
        <v>48</v>
      </c>
      <c r="F2" s="7">
        <f>E2-B2</f>
        <v>7</v>
      </c>
      <c r="G2" s="7">
        <f>C2-B2</f>
        <v>5</v>
      </c>
      <c r="H2" s="7">
        <f>E2-C2</f>
        <v>2</v>
      </c>
      <c r="K2" s="7" t="s">
        <v>66</v>
      </c>
      <c r="L2" s="7">
        <v>43</v>
      </c>
      <c r="N2" s="7" t="s">
        <v>66</v>
      </c>
      <c r="O2" s="7">
        <v>47</v>
      </c>
      <c r="Q2" s="7" t="s">
        <v>65</v>
      </c>
      <c r="R2" s="7">
        <v>48</v>
      </c>
    </row>
    <row r="3" spans="1:18" x14ac:dyDescent="0.3">
      <c r="A3" s="7" t="s">
        <v>67</v>
      </c>
      <c r="B3" s="7">
        <v>42</v>
      </c>
      <c r="C3" s="7">
        <v>44</v>
      </c>
      <c r="D3" s="7">
        <v>46</v>
      </c>
      <c r="E3" s="7">
        <v>47</v>
      </c>
      <c r="F3" s="7">
        <f t="shared" ref="F3:F25" si="0">E3-B3</f>
        <v>5</v>
      </c>
      <c r="G3" s="7">
        <f t="shared" ref="G3:G25" si="1">C3-B3</f>
        <v>2</v>
      </c>
      <c r="H3" s="7">
        <f t="shared" ref="H3:H25" si="2">E3-C3</f>
        <v>3</v>
      </c>
      <c r="K3" s="7" t="s">
        <v>67</v>
      </c>
      <c r="L3" s="7">
        <v>42</v>
      </c>
      <c r="N3" s="7" t="s">
        <v>65</v>
      </c>
      <c r="O3" s="7">
        <v>46</v>
      </c>
      <c r="Q3" s="7" t="s">
        <v>67</v>
      </c>
      <c r="R3" s="7">
        <v>46</v>
      </c>
    </row>
    <row r="4" spans="1:18" x14ac:dyDescent="0.3">
      <c r="A4" s="7" t="s">
        <v>66</v>
      </c>
      <c r="B4" s="7">
        <v>43</v>
      </c>
      <c r="C4" s="7">
        <v>47</v>
      </c>
      <c r="D4" s="7">
        <v>47</v>
      </c>
      <c r="E4" s="7">
        <v>46</v>
      </c>
      <c r="F4" s="7">
        <f t="shared" si="0"/>
        <v>3</v>
      </c>
      <c r="G4" s="7">
        <f t="shared" si="1"/>
        <v>4</v>
      </c>
      <c r="H4" s="7">
        <f t="shared" si="2"/>
        <v>-1</v>
      </c>
      <c r="K4" s="7" t="s">
        <v>65</v>
      </c>
      <c r="L4" s="7">
        <v>41</v>
      </c>
      <c r="N4" s="7" t="s">
        <v>68</v>
      </c>
      <c r="O4" s="7">
        <v>45</v>
      </c>
      <c r="Q4" s="7" t="s">
        <v>66</v>
      </c>
      <c r="R4" s="7">
        <v>47</v>
      </c>
    </row>
    <row r="5" spans="1:18" x14ac:dyDescent="0.3">
      <c r="A5" s="7" t="s">
        <v>69</v>
      </c>
      <c r="B5" s="7">
        <v>39</v>
      </c>
      <c r="C5" s="7">
        <v>44</v>
      </c>
      <c r="D5" s="7">
        <v>45</v>
      </c>
      <c r="E5" s="7">
        <v>46</v>
      </c>
      <c r="F5" s="7">
        <f t="shared" si="0"/>
        <v>7</v>
      </c>
      <c r="G5" s="7">
        <f t="shared" si="1"/>
        <v>5</v>
      </c>
      <c r="H5" s="7">
        <f t="shared" si="2"/>
        <v>2</v>
      </c>
      <c r="K5" s="7" t="s">
        <v>69</v>
      </c>
      <c r="L5" s="7">
        <v>39</v>
      </c>
      <c r="N5" s="7" t="s">
        <v>67</v>
      </c>
      <c r="O5" s="7">
        <v>44</v>
      </c>
      <c r="Q5" s="7" t="s">
        <v>69</v>
      </c>
      <c r="R5" s="7">
        <v>45</v>
      </c>
    </row>
    <row r="6" spans="1:18" x14ac:dyDescent="0.3">
      <c r="A6" s="7" t="s">
        <v>70</v>
      </c>
      <c r="B6" s="7">
        <v>36</v>
      </c>
      <c r="C6" s="7">
        <v>42</v>
      </c>
      <c r="D6" s="7">
        <v>44</v>
      </c>
      <c r="E6" s="7">
        <v>46</v>
      </c>
      <c r="F6" s="7">
        <f t="shared" si="0"/>
        <v>10</v>
      </c>
      <c r="G6" s="7">
        <f t="shared" si="1"/>
        <v>6</v>
      </c>
      <c r="H6" s="7">
        <f t="shared" si="2"/>
        <v>4</v>
      </c>
      <c r="K6" s="7" t="s">
        <v>71</v>
      </c>
      <c r="L6" s="7">
        <v>39</v>
      </c>
      <c r="N6" s="7" t="s">
        <v>69</v>
      </c>
      <c r="O6" s="7">
        <v>44</v>
      </c>
      <c r="Q6" s="7" t="s">
        <v>70</v>
      </c>
      <c r="R6" s="7">
        <v>44</v>
      </c>
    </row>
    <row r="7" spans="1:18" x14ac:dyDescent="0.3">
      <c r="A7" s="7" t="s">
        <v>68</v>
      </c>
      <c r="B7" s="7">
        <v>37</v>
      </c>
      <c r="C7" s="7">
        <v>45</v>
      </c>
      <c r="D7" s="7">
        <v>46</v>
      </c>
      <c r="E7" s="7">
        <v>46</v>
      </c>
      <c r="F7" s="7">
        <f t="shared" si="0"/>
        <v>9</v>
      </c>
      <c r="G7" s="7">
        <f t="shared" si="1"/>
        <v>8</v>
      </c>
      <c r="H7" s="7">
        <f t="shared" si="2"/>
        <v>1</v>
      </c>
      <c r="K7" s="7" t="s">
        <v>72</v>
      </c>
      <c r="L7" s="7">
        <v>38</v>
      </c>
      <c r="N7" s="7" t="s">
        <v>70</v>
      </c>
      <c r="O7" s="7">
        <v>42</v>
      </c>
      <c r="Q7" s="7" t="s">
        <v>68</v>
      </c>
      <c r="R7" s="7">
        <v>46</v>
      </c>
    </row>
    <row r="8" spans="1:18" x14ac:dyDescent="0.3">
      <c r="A8" s="7" t="s">
        <v>72</v>
      </c>
      <c r="B8" s="7">
        <v>38</v>
      </c>
      <c r="C8" s="7">
        <v>42</v>
      </c>
      <c r="D8" s="7">
        <v>44</v>
      </c>
      <c r="E8" s="7">
        <v>45</v>
      </c>
      <c r="F8" s="7">
        <f t="shared" si="0"/>
        <v>7</v>
      </c>
      <c r="G8" s="7">
        <f t="shared" si="1"/>
        <v>4</v>
      </c>
      <c r="H8" s="7">
        <f t="shared" si="2"/>
        <v>3</v>
      </c>
      <c r="K8" s="7" t="s">
        <v>73</v>
      </c>
      <c r="L8" s="7">
        <v>38</v>
      </c>
      <c r="N8" s="7" t="s">
        <v>72</v>
      </c>
      <c r="O8" s="7">
        <v>42</v>
      </c>
      <c r="Q8" s="7" t="s">
        <v>72</v>
      </c>
      <c r="R8" s="7">
        <v>44</v>
      </c>
    </row>
    <row r="9" spans="1:18" x14ac:dyDescent="0.3">
      <c r="A9" s="7" t="s">
        <v>74</v>
      </c>
      <c r="B9" s="7">
        <v>37</v>
      </c>
      <c r="C9" s="7">
        <v>42</v>
      </c>
      <c r="D9" s="7">
        <v>45</v>
      </c>
      <c r="E9" s="7">
        <v>45</v>
      </c>
      <c r="F9" s="7">
        <f t="shared" si="0"/>
        <v>8</v>
      </c>
      <c r="G9" s="7">
        <f t="shared" si="1"/>
        <v>5</v>
      </c>
      <c r="H9" s="7">
        <f t="shared" si="2"/>
        <v>3</v>
      </c>
      <c r="K9" s="7" t="s">
        <v>68</v>
      </c>
      <c r="L9" s="7">
        <v>37</v>
      </c>
      <c r="N9" s="7" t="s">
        <v>74</v>
      </c>
      <c r="O9" s="7">
        <v>42</v>
      </c>
      <c r="Q9" s="7" t="s">
        <v>74</v>
      </c>
      <c r="R9" s="7">
        <v>45</v>
      </c>
    </row>
    <row r="10" spans="1:18" x14ac:dyDescent="0.3">
      <c r="A10" s="7" t="s">
        <v>75</v>
      </c>
      <c r="B10" s="7">
        <v>35</v>
      </c>
      <c r="C10" s="7">
        <v>41</v>
      </c>
      <c r="D10" s="7">
        <v>44</v>
      </c>
      <c r="E10" s="7">
        <v>45</v>
      </c>
      <c r="F10" s="7">
        <f t="shared" si="0"/>
        <v>10</v>
      </c>
      <c r="G10" s="7">
        <f t="shared" si="1"/>
        <v>6</v>
      </c>
      <c r="H10" s="7">
        <f t="shared" si="2"/>
        <v>4</v>
      </c>
      <c r="K10" s="7" t="s">
        <v>74</v>
      </c>
      <c r="L10" s="7">
        <v>37</v>
      </c>
      <c r="N10" s="7" t="s">
        <v>71</v>
      </c>
      <c r="O10" s="7">
        <v>42</v>
      </c>
      <c r="Q10" s="7" t="s">
        <v>75</v>
      </c>
      <c r="R10" s="7">
        <v>44</v>
      </c>
    </row>
    <row r="11" spans="1:18" x14ac:dyDescent="0.3">
      <c r="A11" s="7" t="s">
        <v>71</v>
      </c>
      <c r="B11" s="7">
        <v>39</v>
      </c>
      <c r="C11" s="7">
        <v>42</v>
      </c>
      <c r="D11" s="7">
        <v>44</v>
      </c>
      <c r="E11" s="7">
        <v>44</v>
      </c>
      <c r="F11" s="7">
        <f t="shared" si="0"/>
        <v>5</v>
      </c>
      <c r="G11" s="7">
        <f t="shared" si="1"/>
        <v>3</v>
      </c>
      <c r="H11" s="7">
        <f t="shared" si="2"/>
        <v>2</v>
      </c>
      <c r="K11" s="7" t="s">
        <v>76</v>
      </c>
      <c r="L11" s="7">
        <v>37</v>
      </c>
      <c r="N11" s="7" t="s">
        <v>76</v>
      </c>
      <c r="O11" s="7">
        <v>42</v>
      </c>
      <c r="Q11" s="7" t="s">
        <v>71</v>
      </c>
      <c r="R11" s="7">
        <v>44</v>
      </c>
    </row>
    <row r="12" spans="1:18" x14ac:dyDescent="0.3">
      <c r="A12" s="7" t="s">
        <v>76</v>
      </c>
      <c r="B12" s="7">
        <v>37</v>
      </c>
      <c r="C12" s="7">
        <v>42</v>
      </c>
      <c r="D12" s="7">
        <v>42</v>
      </c>
      <c r="E12" s="7">
        <v>44</v>
      </c>
      <c r="F12" s="7">
        <f t="shared" si="0"/>
        <v>7</v>
      </c>
      <c r="G12" s="7">
        <f t="shared" si="1"/>
        <v>5</v>
      </c>
      <c r="H12" s="7">
        <f t="shared" si="2"/>
        <v>2</v>
      </c>
      <c r="K12" s="7" t="s">
        <v>77</v>
      </c>
      <c r="L12" s="7">
        <v>37</v>
      </c>
      <c r="N12" s="7" t="s">
        <v>77</v>
      </c>
      <c r="O12" s="7">
        <v>42</v>
      </c>
      <c r="Q12" s="7" t="s">
        <v>76</v>
      </c>
      <c r="R12" s="7">
        <v>42</v>
      </c>
    </row>
    <row r="13" spans="1:18" x14ac:dyDescent="0.3">
      <c r="A13" s="7" t="s">
        <v>78</v>
      </c>
      <c r="B13" s="7">
        <v>34</v>
      </c>
      <c r="C13" s="7">
        <v>39</v>
      </c>
      <c r="D13" s="7">
        <v>41</v>
      </c>
      <c r="E13" s="7">
        <v>44</v>
      </c>
      <c r="F13" s="7">
        <f t="shared" si="0"/>
        <v>10</v>
      </c>
      <c r="G13" s="7">
        <f t="shared" si="1"/>
        <v>5</v>
      </c>
      <c r="H13" s="7">
        <f t="shared" si="2"/>
        <v>5</v>
      </c>
      <c r="K13" s="7" t="s">
        <v>79</v>
      </c>
      <c r="L13" s="7">
        <v>37</v>
      </c>
      <c r="N13" s="7" t="s">
        <v>80</v>
      </c>
      <c r="O13" s="7">
        <v>42</v>
      </c>
      <c r="Q13" s="7" t="s">
        <v>78</v>
      </c>
      <c r="R13" s="7">
        <v>41</v>
      </c>
    </row>
    <row r="14" spans="1:18" x14ac:dyDescent="0.3">
      <c r="A14" s="7" t="s">
        <v>77</v>
      </c>
      <c r="B14" s="7">
        <v>37</v>
      </c>
      <c r="C14" s="7">
        <v>42</v>
      </c>
      <c r="D14" s="7">
        <v>42</v>
      </c>
      <c r="E14" s="7">
        <v>43</v>
      </c>
      <c r="F14" s="7">
        <f t="shared" si="0"/>
        <v>6</v>
      </c>
      <c r="G14" s="7">
        <f t="shared" si="1"/>
        <v>5</v>
      </c>
      <c r="H14" s="7">
        <f t="shared" si="2"/>
        <v>1</v>
      </c>
      <c r="K14" s="7" t="s">
        <v>81</v>
      </c>
      <c r="L14" s="7">
        <v>37</v>
      </c>
      <c r="N14" s="7" t="s">
        <v>75</v>
      </c>
      <c r="O14" s="7">
        <v>41</v>
      </c>
      <c r="Q14" s="7" t="s">
        <v>77</v>
      </c>
      <c r="R14" s="7">
        <v>42</v>
      </c>
    </row>
    <row r="15" spans="1:18" x14ac:dyDescent="0.3">
      <c r="A15" s="7" t="s">
        <v>82</v>
      </c>
      <c r="B15" s="7">
        <v>34</v>
      </c>
      <c r="C15" s="7">
        <v>40</v>
      </c>
      <c r="D15" s="7">
        <v>42</v>
      </c>
      <c r="E15" s="7">
        <v>43</v>
      </c>
      <c r="F15" s="7">
        <f t="shared" si="0"/>
        <v>9</v>
      </c>
      <c r="G15" s="7">
        <f t="shared" si="1"/>
        <v>6</v>
      </c>
      <c r="H15" s="7">
        <f t="shared" si="2"/>
        <v>3</v>
      </c>
      <c r="K15" s="7" t="s">
        <v>83</v>
      </c>
      <c r="L15" s="7">
        <v>37</v>
      </c>
      <c r="N15" s="7" t="s">
        <v>73</v>
      </c>
      <c r="O15" s="7">
        <v>41</v>
      </c>
      <c r="Q15" s="7" t="s">
        <v>82</v>
      </c>
      <c r="R15" s="7">
        <v>42</v>
      </c>
    </row>
    <row r="16" spans="1:18" x14ac:dyDescent="0.3">
      <c r="A16" s="7" t="s">
        <v>84</v>
      </c>
      <c r="B16" s="7">
        <v>35</v>
      </c>
      <c r="C16" s="7">
        <v>40</v>
      </c>
      <c r="D16" s="7">
        <v>42</v>
      </c>
      <c r="E16" s="7">
        <v>43</v>
      </c>
      <c r="F16" s="7">
        <f t="shared" si="0"/>
        <v>8</v>
      </c>
      <c r="G16" s="7">
        <f t="shared" si="1"/>
        <v>5</v>
      </c>
      <c r="H16" s="7">
        <f t="shared" si="2"/>
        <v>3</v>
      </c>
      <c r="K16" s="7" t="s">
        <v>70</v>
      </c>
      <c r="L16" s="7">
        <v>36</v>
      </c>
      <c r="N16" s="7" t="s">
        <v>82</v>
      </c>
      <c r="O16" s="7">
        <v>40</v>
      </c>
      <c r="Q16" s="7" t="s">
        <v>84</v>
      </c>
      <c r="R16" s="7">
        <v>42</v>
      </c>
    </row>
    <row r="17" spans="1:18" x14ac:dyDescent="0.3">
      <c r="A17" s="7" t="s">
        <v>79</v>
      </c>
      <c r="B17" s="7">
        <v>37</v>
      </c>
      <c r="C17" s="7">
        <v>40</v>
      </c>
      <c r="D17" s="7">
        <v>42</v>
      </c>
      <c r="E17" s="7">
        <v>42</v>
      </c>
      <c r="F17" s="7">
        <f t="shared" si="0"/>
        <v>5</v>
      </c>
      <c r="G17" s="7">
        <f t="shared" si="1"/>
        <v>3</v>
      </c>
      <c r="H17" s="7">
        <f t="shared" si="2"/>
        <v>2</v>
      </c>
      <c r="K17" s="7" t="s">
        <v>80</v>
      </c>
      <c r="L17" s="7">
        <v>36</v>
      </c>
      <c r="N17" s="7" t="s">
        <v>84</v>
      </c>
      <c r="O17" s="7">
        <v>40</v>
      </c>
      <c r="Q17" s="7" t="s">
        <v>79</v>
      </c>
      <c r="R17" s="7">
        <v>42</v>
      </c>
    </row>
    <row r="18" spans="1:18" x14ac:dyDescent="0.3">
      <c r="A18" s="7" t="s">
        <v>85</v>
      </c>
      <c r="B18" s="7">
        <v>35</v>
      </c>
      <c r="C18" s="7">
        <v>38</v>
      </c>
      <c r="D18" s="7">
        <v>41</v>
      </c>
      <c r="E18" s="7">
        <v>42</v>
      </c>
      <c r="F18" s="7">
        <f t="shared" si="0"/>
        <v>7</v>
      </c>
      <c r="G18" s="7">
        <f t="shared" si="1"/>
        <v>3</v>
      </c>
      <c r="H18" s="7">
        <f t="shared" si="2"/>
        <v>4</v>
      </c>
      <c r="K18" s="7" t="s">
        <v>86</v>
      </c>
      <c r="L18" s="7">
        <v>36</v>
      </c>
      <c r="N18" s="7" t="s">
        <v>79</v>
      </c>
      <c r="O18" s="7">
        <v>40</v>
      </c>
      <c r="Q18" s="7" t="s">
        <v>85</v>
      </c>
      <c r="R18" s="7">
        <v>41</v>
      </c>
    </row>
    <row r="19" spans="1:18" x14ac:dyDescent="0.3">
      <c r="A19" s="7" t="s">
        <v>80</v>
      </c>
      <c r="B19" s="7">
        <v>36</v>
      </c>
      <c r="C19" s="7">
        <v>42</v>
      </c>
      <c r="D19" s="7">
        <v>43</v>
      </c>
      <c r="E19" s="7">
        <v>42</v>
      </c>
      <c r="F19" s="7">
        <f t="shared" si="0"/>
        <v>6</v>
      </c>
      <c r="G19" s="7">
        <f t="shared" si="1"/>
        <v>6</v>
      </c>
      <c r="H19" s="7">
        <f t="shared" si="2"/>
        <v>0</v>
      </c>
      <c r="K19" s="7" t="s">
        <v>75</v>
      </c>
      <c r="L19" s="7">
        <v>35</v>
      </c>
      <c r="N19" s="7" t="s">
        <v>81</v>
      </c>
      <c r="O19" s="7">
        <v>40</v>
      </c>
      <c r="Q19" s="7" t="s">
        <v>80</v>
      </c>
      <c r="R19" s="7">
        <v>43</v>
      </c>
    </row>
    <row r="20" spans="1:18" x14ac:dyDescent="0.3">
      <c r="A20" s="7" t="s">
        <v>73</v>
      </c>
      <c r="B20" s="7">
        <v>38</v>
      </c>
      <c r="C20" s="7">
        <v>41</v>
      </c>
      <c r="D20" s="7">
        <v>42</v>
      </c>
      <c r="E20" s="7">
        <v>42</v>
      </c>
      <c r="F20" s="7">
        <f t="shared" si="0"/>
        <v>4</v>
      </c>
      <c r="G20" s="7">
        <f t="shared" si="1"/>
        <v>3</v>
      </c>
      <c r="H20" s="7">
        <f t="shared" si="2"/>
        <v>1</v>
      </c>
      <c r="K20" s="7" t="s">
        <v>84</v>
      </c>
      <c r="L20" s="7">
        <v>35</v>
      </c>
      <c r="N20" s="7" t="s">
        <v>83</v>
      </c>
      <c r="O20" s="7">
        <v>40</v>
      </c>
      <c r="Q20" s="7" t="s">
        <v>73</v>
      </c>
      <c r="R20" s="7">
        <v>42</v>
      </c>
    </row>
    <row r="21" spans="1:18" x14ac:dyDescent="0.3">
      <c r="A21" s="7" t="s">
        <v>81</v>
      </c>
      <c r="B21" s="7">
        <v>37</v>
      </c>
      <c r="C21" s="7">
        <v>40</v>
      </c>
      <c r="D21" s="7">
        <v>41</v>
      </c>
      <c r="E21" s="7">
        <v>42</v>
      </c>
      <c r="F21" s="7">
        <f t="shared" si="0"/>
        <v>5</v>
      </c>
      <c r="G21" s="7">
        <f t="shared" si="1"/>
        <v>3</v>
      </c>
      <c r="H21" s="7">
        <f t="shared" si="2"/>
        <v>2</v>
      </c>
      <c r="K21" s="7" t="s">
        <v>85</v>
      </c>
      <c r="L21" s="7">
        <v>35</v>
      </c>
      <c r="N21" s="7" t="s">
        <v>86</v>
      </c>
      <c r="O21" s="7">
        <v>40</v>
      </c>
      <c r="Q21" s="7" t="s">
        <v>81</v>
      </c>
      <c r="R21" s="7">
        <v>41</v>
      </c>
    </row>
    <row r="22" spans="1:18" x14ac:dyDescent="0.3">
      <c r="A22" s="7" t="s">
        <v>83</v>
      </c>
      <c r="B22" s="7">
        <v>37</v>
      </c>
      <c r="C22" s="7">
        <v>40</v>
      </c>
      <c r="D22" s="7">
        <v>40</v>
      </c>
      <c r="E22" s="7">
        <v>41</v>
      </c>
      <c r="F22" s="7">
        <f t="shared" si="0"/>
        <v>4</v>
      </c>
      <c r="G22" s="7">
        <f t="shared" si="1"/>
        <v>3</v>
      </c>
      <c r="H22" s="7">
        <f t="shared" si="2"/>
        <v>1</v>
      </c>
      <c r="K22" s="7" t="s">
        <v>87</v>
      </c>
      <c r="L22" s="7">
        <v>35</v>
      </c>
      <c r="N22" s="7" t="s">
        <v>78</v>
      </c>
      <c r="O22" s="7">
        <v>39</v>
      </c>
      <c r="Q22" s="7" t="s">
        <v>83</v>
      </c>
      <c r="R22" s="7">
        <v>40</v>
      </c>
    </row>
    <row r="23" spans="1:18" x14ac:dyDescent="0.3">
      <c r="A23" s="7" t="s">
        <v>86</v>
      </c>
      <c r="B23" s="7">
        <v>36</v>
      </c>
      <c r="C23" s="7">
        <v>40</v>
      </c>
      <c r="D23" s="7">
        <v>42</v>
      </c>
      <c r="E23" s="7">
        <v>41</v>
      </c>
      <c r="F23" s="7">
        <f t="shared" si="0"/>
        <v>5</v>
      </c>
      <c r="G23" s="7">
        <f t="shared" si="1"/>
        <v>4</v>
      </c>
      <c r="H23" s="7">
        <f t="shared" si="2"/>
        <v>1</v>
      </c>
      <c r="K23" s="7" t="s">
        <v>88</v>
      </c>
      <c r="L23" s="7">
        <v>35</v>
      </c>
      <c r="N23" s="7" t="s">
        <v>87</v>
      </c>
      <c r="O23" s="7">
        <v>39</v>
      </c>
      <c r="Q23" s="7" t="s">
        <v>86</v>
      </c>
      <c r="R23" s="7">
        <v>42</v>
      </c>
    </row>
    <row r="24" spans="1:18" x14ac:dyDescent="0.3">
      <c r="A24" s="7" t="s">
        <v>87</v>
      </c>
      <c r="B24" s="7">
        <v>35</v>
      </c>
      <c r="C24" s="7">
        <v>39</v>
      </c>
      <c r="D24" s="7">
        <v>42</v>
      </c>
      <c r="E24" s="7">
        <v>40</v>
      </c>
      <c r="F24" s="7">
        <f t="shared" si="0"/>
        <v>5</v>
      </c>
      <c r="G24" s="7">
        <f t="shared" si="1"/>
        <v>4</v>
      </c>
      <c r="H24" s="7">
        <f t="shared" si="2"/>
        <v>1</v>
      </c>
      <c r="K24" s="7" t="s">
        <v>78</v>
      </c>
      <c r="L24" s="7">
        <v>34</v>
      </c>
      <c r="N24" s="7" t="s">
        <v>85</v>
      </c>
      <c r="O24" s="7">
        <v>38</v>
      </c>
      <c r="Q24" s="7" t="s">
        <v>87</v>
      </c>
      <c r="R24" s="7">
        <v>42</v>
      </c>
    </row>
    <row r="25" spans="1:18" x14ac:dyDescent="0.3">
      <c r="A25" s="7" t="s">
        <v>88</v>
      </c>
      <c r="B25" s="7">
        <v>35</v>
      </c>
      <c r="C25" s="7">
        <v>37</v>
      </c>
      <c r="D25" s="7">
        <v>38</v>
      </c>
      <c r="E25" s="7">
        <v>38</v>
      </c>
      <c r="F25" s="7">
        <f t="shared" si="0"/>
        <v>3</v>
      </c>
      <c r="G25" s="7">
        <f t="shared" si="1"/>
        <v>2</v>
      </c>
      <c r="H25" s="7">
        <f t="shared" si="2"/>
        <v>1</v>
      </c>
      <c r="K25" s="7" t="s">
        <v>82</v>
      </c>
      <c r="L25" s="7">
        <v>34</v>
      </c>
      <c r="N25" s="7" t="s">
        <v>88</v>
      </c>
      <c r="O25" s="7">
        <v>37</v>
      </c>
      <c r="Q25" s="7" t="s">
        <v>88</v>
      </c>
      <c r="R25" s="7">
        <v>38</v>
      </c>
    </row>
    <row r="26" spans="1:18" x14ac:dyDescent="0.3">
      <c r="E26" s="7" t="s">
        <v>89</v>
      </c>
      <c r="F26" s="7">
        <f>AVERAGE(F2:F25)</f>
        <v>6.458333333333333</v>
      </c>
      <c r="G26" s="7">
        <f t="shared" ref="G26:H26" si="3">AVERAGE(G2:G25)</f>
        <v>4.375</v>
      </c>
      <c r="H26" s="7">
        <f t="shared" si="3"/>
        <v>2.0833333333333335</v>
      </c>
    </row>
    <row r="27" spans="1:18" x14ac:dyDescent="0.3">
      <c r="K27" s="7" t="s">
        <v>90</v>
      </c>
    </row>
    <row r="28" spans="1:18" x14ac:dyDescent="0.3">
      <c r="A28" s="7" t="s">
        <v>91</v>
      </c>
    </row>
    <row r="29" spans="1:18" ht="360" x14ac:dyDescent="0.3">
      <c r="A29" s="8" t="s">
        <v>92</v>
      </c>
    </row>
    <row r="30" spans="1:18" ht="273.60000000000002" x14ac:dyDescent="0.3">
      <c r="A30" s="8" t="s">
        <v>93</v>
      </c>
    </row>
    <row r="31" spans="1:18" ht="86.4" x14ac:dyDescent="0.3">
      <c r="A31" s="8" t="s">
        <v>94</v>
      </c>
    </row>
    <row r="32" spans="1:18" x14ac:dyDescent="0.3">
      <c r="A32" s="8" t="s">
        <v>95</v>
      </c>
    </row>
    <row r="33" spans="1:1" ht="43.2" x14ac:dyDescent="0.3">
      <c r="A33" s="8" t="s">
        <v>96</v>
      </c>
    </row>
    <row r="34" spans="1:1" ht="28.8" x14ac:dyDescent="0.3">
      <c r="A34" s="8" t="s">
        <v>97</v>
      </c>
    </row>
    <row r="35" spans="1:1" ht="43.2" x14ac:dyDescent="0.3">
      <c r="A35" s="8" t="s">
        <v>98</v>
      </c>
    </row>
    <row r="36" spans="1:1" ht="43.2" x14ac:dyDescent="0.3">
      <c r="A36" s="8" t="s">
        <v>99</v>
      </c>
    </row>
    <row r="37" spans="1:1" ht="100.8" x14ac:dyDescent="0.3">
      <c r="A37" s="8" t="s">
        <v>100</v>
      </c>
    </row>
    <row r="38" spans="1:1" x14ac:dyDescent="0.3">
      <c r="A38" s="7" t="s">
        <v>101</v>
      </c>
    </row>
    <row r="39" spans="1:1" x14ac:dyDescent="0.3">
      <c r="A39" s="7" t="s">
        <v>102</v>
      </c>
    </row>
    <row r="40" spans="1:1" x14ac:dyDescent="0.3">
      <c r="A40" s="7" t="s">
        <v>103</v>
      </c>
    </row>
    <row r="42" spans="1:1" x14ac:dyDescent="0.3">
      <c r="A42" s="7" t="s">
        <v>101</v>
      </c>
    </row>
    <row r="43" spans="1:1" x14ac:dyDescent="0.3">
      <c r="A43" s="7" t="s">
        <v>104</v>
      </c>
    </row>
    <row r="44" spans="1:1" x14ac:dyDescent="0.3">
      <c r="A44" s="7"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Saturs</vt:lpstr>
      <vt:lpstr>1_Iedz_sk_un_%_izm_2000-2023</vt:lpstr>
      <vt:lpstr>2_Iedz_sk_izm_iemesli_2000-2023</vt:lpstr>
      <vt:lpstr>3_Iedz_vecumsastavs_2000-2023</vt:lpstr>
      <vt:lpstr>4_Novec_indekss_2000-2023</vt:lpstr>
      <vt:lpstr>5_Iedz_vid_vec_un_izm_2000-2023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Niks Stafeckis</dc:creator>
  <cp:lastModifiedBy>Niks Stafeckis</cp:lastModifiedBy>
  <dcterms:created xsi:type="dcterms:W3CDTF">2015-06-05T18:17:20Z</dcterms:created>
  <dcterms:modified xsi:type="dcterms:W3CDTF">2025-12-01T14:14:47Z</dcterms:modified>
</cp:coreProperties>
</file>